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ER Causes de décès 23-08\6-Mise en ligne\"/>
    </mc:Choice>
  </mc:AlternateContent>
  <xr:revisionPtr revIDLastSave="0" documentId="13_ncr:1_{81499B0B-B17B-47B7-BCA7-949851F7AA39}" xr6:coauthVersionLast="47" xr6:coauthVersionMax="47" xr10:uidLastSave="{00000000-0000-0000-0000-000000000000}"/>
  <bookViews>
    <workbookView xWindow="-120" yWindow="-120" windowWidth="20730" windowHeight="11160" tabRatio="802" xr2:uid="{00000000-000D-0000-FFFF-FFFF00000000}"/>
  </bookViews>
  <sheets>
    <sheet name="Graphique Web" sheetId="19" r:id="rId1"/>
    <sheet name="Tableau 1 " sheetId="2" r:id="rId2"/>
    <sheet name="Tableau 2" sheetId="3" r:id="rId3"/>
    <sheet name="Tableau encadré 2" sheetId="20" r:id="rId4"/>
    <sheet name="Graphique 1" sheetId="7" r:id="rId5"/>
    <sheet name="Graphique 2" sheetId="15" r:id="rId6"/>
    <sheet name="Graphique 3" sheetId="8" r:id="rId7"/>
    <sheet name="Tableau complémentaire A" sheetId="17" r:id="rId8"/>
    <sheet name="Tableau complémentaire B" sheetId="18" r:id="rId9"/>
    <sheet name="Tableau complémentaire C" sheetId="6" r:id="rId10"/>
    <sheet name="Tableau complémentaire D" sheetId="14" r:id="rId11"/>
    <sheet name="Tableau complémentaire E" sheetId="12" r:id="rId12"/>
    <sheet name="Tableau complémentaire F" sheetId="4" r:id="rId13"/>
    <sheet name="Tableau complémentaire G" sheetId="16" r:id="rId14"/>
    <sheet name="Tableau complémentaire H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8" l="1"/>
  <c r="Q8" i="8"/>
  <c r="Q9" i="8"/>
  <c r="Q10" i="8"/>
  <c r="Q11" i="8"/>
  <c r="Q12" i="8"/>
  <c r="Q13" i="8"/>
  <c r="Q6" i="8"/>
  <c r="P13" i="8"/>
  <c r="P11" i="8"/>
  <c r="P12" i="8"/>
  <c r="P9" i="8"/>
  <c r="P10" i="8"/>
  <c r="P7" i="8"/>
  <c r="P8" i="8"/>
  <c r="P6" i="8"/>
  <c r="L7" i="8"/>
  <c r="L8" i="8"/>
  <c r="L9" i="8"/>
  <c r="L10" i="8"/>
  <c r="L11" i="8"/>
  <c r="L12" i="8"/>
  <c r="L13" i="8"/>
  <c r="L6" i="8"/>
  <c r="K7" i="8"/>
  <c r="K8" i="8"/>
  <c r="K9" i="8"/>
  <c r="K10" i="8"/>
  <c r="K11" i="8"/>
  <c r="K12" i="8"/>
  <c r="K13" i="8"/>
  <c r="K6" i="8"/>
  <c r="G7" i="8"/>
  <c r="G8" i="8"/>
  <c r="G9" i="8"/>
  <c r="G10" i="8"/>
  <c r="G11" i="8"/>
  <c r="G12" i="8"/>
  <c r="G13" i="8"/>
  <c r="G6" i="8"/>
  <c r="F7" i="8"/>
  <c r="F8" i="8"/>
  <c r="F9" i="8"/>
  <c r="F10" i="8"/>
  <c r="F11" i="8"/>
  <c r="F12" i="8"/>
  <c r="F13" i="8"/>
  <c r="F6" i="8"/>
  <c r="D7" i="4" l="1"/>
  <c r="N13" i="15"/>
  <c r="M13" i="15"/>
  <c r="L13" i="15"/>
  <c r="K13" i="15"/>
  <c r="N12" i="15"/>
  <c r="M12" i="15"/>
  <c r="L12" i="15"/>
  <c r="K12" i="15"/>
  <c r="N11" i="15"/>
  <c r="M11" i="15"/>
  <c r="L11" i="15"/>
  <c r="K11" i="15"/>
  <c r="N10" i="15"/>
  <c r="M10" i="15"/>
  <c r="L10" i="15"/>
  <c r="K10" i="15"/>
  <c r="N9" i="15"/>
  <c r="M9" i="15"/>
  <c r="L9" i="15"/>
  <c r="K9" i="15"/>
  <c r="N8" i="15"/>
  <c r="M8" i="15"/>
  <c r="L8" i="15"/>
  <c r="K8" i="15"/>
  <c r="N7" i="15"/>
  <c r="M7" i="15"/>
  <c r="L7" i="15"/>
  <c r="K7" i="15"/>
  <c r="N6" i="15"/>
  <c r="M6" i="15"/>
  <c r="L6" i="15"/>
  <c r="K6" i="15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4" i="12"/>
  <c r="G44" i="12"/>
  <c r="F45" i="12"/>
  <c r="G45" i="12"/>
  <c r="F46" i="12"/>
  <c r="G46" i="12"/>
  <c r="F47" i="12"/>
  <c r="G47" i="12"/>
  <c r="F48" i="12"/>
  <c r="G48" i="12"/>
  <c r="F49" i="12"/>
  <c r="G49" i="12"/>
  <c r="F50" i="12"/>
  <c r="G50" i="12"/>
  <c r="F51" i="12"/>
  <c r="G51" i="12"/>
  <c r="F52" i="12"/>
  <c r="G52" i="12"/>
  <c r="J27" i="6" l="1"/>
  <c r="I27" i="6"/>
  <c r="H27" i="6"/>
  <c r="G27" i="6"/>
  <c r="F27" i="6"/>
  <c r="E27" i="6"/>
  <c r="D27" i="6"/>
  <c r="C27" i="6"/>
  <c r="J26" i="6"/>
  <c r="I26" i="6"/>
  <c r="H26" i="6"/>
  <c r="G26" i="6"/>
  <c r="F26" i="6"/>
  <c r="E26" i="6"/>
  <c r="D26" i="6"/>
  <c r="C26" i="6"/>
  <c r="J25" i="6"/>
  <c r="I25" i="6"/>
  <c r="H25" i="6"/>
  <c r="G25" i="6"/>
  <c r="F25" i="6"/>
  <c r="E25" i="6"/>
  <c r="D25" i="6"/>
  <c r="C25" i="6"/>
  <c r="J14" i="6"/>
  <c r="I14" i="6"/>
  <c r="H14" i="6"/>
  <c r="G14" i="6"/>
  <c r="F14" i="6"/>
  <c r="E14" i="6"/>
  <c r="D14" i="6"/>
  <c r="C14" i="6"/>
  <c r="J13" i="6"/>
  <c r="I13" i="6"/>
  <c r="H13" i="6"/>
  <c r="G13" i="6"/>
  <c r="F13" i="6"/>
  <c r="E13" i="6"/>
  <c r="D13" i="6"/>
  <c r="C13" i="6"/>
  <c r="J12" i="6"/>
  <c r="I12" i="6"/>
  <c r="H12" i="6"/>
  <c r="G12" i="6"/>
  <c r="F12" i="6"/>
  <c r="E12" i="6"/>
  <c r="D12" i="6"/>
  <c r="C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tc={5113BD8B-8D99-4D21-9CBD-54FDBCEECA67}</author>
  </authors>
  <commentList>
    <comment ref="K2" authorId="0" shapeId="0" xr:uid="{5113BD8B-8D99-4D21-9CBD-54FDBCEECA6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Ité4 ok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tc={9DFD3EDD-A46E-448F-BAA6-55B5398172FF}</author>
  </authors>
  <commentList>
    <comment ref="R2" authorId="0" shapeId="0" xr:uid="{9DFD3EDD-A46E-448F-BAA6-55B5398172F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Ité4 ok</t>
      </text>
    </comment>
  </commentList>
</comments>
</file>

<file path=xl/sharedStrings.xml><?xml version="1.0" encoding="utf-8"?>
<sst xmlns="http://schemas.openxmlformats.org/spreadsheetml/2006/main" count="596" uniqueCount="283">
  <si>
    <t>Moyenne 2015-2019</t>
  </si>
  <si>
    <t>Femmes</t>
  </si>
  <si>
    <t>Hommes</t>
  </si>
  <si>
    <t>Moins de 65 ans</t>
  </si>
  <si>
    <t>65-84 ans</t>
  </si>
  <si>
    <t>85 ans et plus</t>
  </si>
  <si>
    <t>Ensemble</t>
  </si>
  <si>
    <t>Cause</t>
  </si>
  <si>
    <t>N</t>
  </si>
  <si>
    <t xml:space="preserve">Taux </t>
  </si>
  <si>
    <t>Toutes causes</t>
  </si>
  <si>
    <t>Maladies infectieuses et parasitaires</t>
  </si>
  <si>
    <t>Tumeurs</t>
  </si>
  <si>
    <t>Maladies du sang et des organes hématopoïétiques et certains troubles du système immunitaire</t>
  </si>
  <si>
    <t>Maladies endocriniennes. nutritionnelles et métaboliques</t>
  </si>
  <si>
    <t>Troubles mentaux et du comportement</t>
  </si>
  <si>
    <t>Maladies du système nerveux et des organes des sens</t>
  </si>
  <si>
    <t>Maladies de l’appareil circulatoire</t>
  </si>
  <si>
    <t>Maladies de l’appareil respiratoire</t>
  </si>
  <si>
    <t>Maladies de l’appareil digestif</t>
  </si>
  <si>
    <t>Maladies de la peau et du tissu cellulaire sous-cutané</t>
  </si>
  <si>
    <t>Maladies de l’appareil génito-urinaire</t>
  </si>
  <si>
    <t>Certaines affections dont l’origine se situe dans la période périnatale</t>
  </si>
  <si>
    <t>Malformations congénitales et anomalies chromosomiques</t>
  </si>
  <si>
    <t>Symptômes et états morbides mal définis</t>
  </si>
  <si>
    <t>Causes externes de morbidité et mortalité</t>
  </si>
  <si>
    <t>âge médian</t>
  </si>
  <si>
    <t>0</t>
  </si>
  <si>
    <t>Domicile</t>
  </si>
  <si>
    <t>Taux standardisé de décès</t>
  </si>
  <si>
    <t>Maladies endocriniennes, nutritionnelles et métaboliques</t>
  </si>
  <si>
    <t>2015</t>
  </si>
  <si>
    <t>2016</t>
  </si>
  <si>
    <t>2017</t>
  </si>
  <si>
    <t>2018</t>
  </si>
  <si>
    <t>2019</t>
  </si>
  <si>
    <t>2020</t>
  </si>
  <si>
    <t>2021</t>
  </si>
  <si>
    <t>2022</t>
  </si>
  <si>
    <t>0-64 ans</t>
  </si>
  <si>
    <t>Accidents</t>
  </si>
  <si>
    <t>Suicides et lésions auto-infligées</t>
  </si>
  <si>
    <t>Homicides</t>
  </si>
  <si>
    <t>Accidents de transport</t>
  </si>
  <si>
    <t>Autres accidents</t>
  </si>
  <si>
    <t>Chutes accidentelles</t>
  </si>
  <si>
    <t>Année</t>
  </si>
  <si>
    <t>Taux de mortalité évitable par la prévention primaire</t>
  </si>
  <si>
    <t>Taux de mortalité évitable par la prévention primaire (hors Covid-19)</t>
  </si>
  <si>
    <t>Maladies du système nerveux</t>
  </si>
  <si>
    <t>Maladies endocriniennes, nutritionnelles et métabolique</t>
  </si>
  <si>
    <t>Causes externes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</si>
  <si>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</si>
  <si>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</si>
  <si>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</si>
  <si>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</si>
  <si>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</si>
  <si>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</si>
  <si>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</si>
  <si>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</si>
  <si>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</si>
  <si>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</si>
  <si>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</si>
  <si>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</si>
  <si>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Guadeloupe</t>
  </si>
  <si>
    <t>Guyane</t>
  </si>
  <si>
    <t>Martinique</t>
  </si>
  <si>
    <t>La Réunion</t>
  </si>
  <si>
    <t>Mayotte</t>
  </si>
  <si>
    <t>Tumeurs du sein</t>
  </si>
  <si>
    <t>Autres maladies endocriniennes, nutritionnelles et métaboliques</t>
  </si>
  <si>
    <t>Maladies cardio-neurovasculaires </t>
  </si>
  <si>
    <t>Pathologies cardiaques</t>
  </si>
  <si>
    <t>Maladies cérébrovasculaires</t>
  </si>
  <si>
    <t>Autres maladies de l’appareil circulatoire</t>
  </si>
  <si>
    <t>Grippe et pneumonie</t>
  </si>
  <si>
    <t>Maladies chroniques des voies respiratoires inférieures</t>
  </si>
  <si>
    <t>Autres maladies de l’appareil respiratoire</t>
  </si>
  <si>
    <t>2022_12</t>
  </si>
  <si>
    <t>2022_11</t>
  </si>
  <si>
    <t>2022_10</t>
  </si>
  <si>
    <t>2022_09</t>
  </si>
  <si>
    <t>2022_08</t>
  </si>
  <si>
    <t>2022_07</t>
  </si>
  <si>
    <t>2022_06</t>
  </si>
  <si>
    <t>2022_05</t>
  </si>
  <si>
    <t>2022_04</t>
  </si>
  <si>
    <t>2022_03</t>
  </si>
  <si>
    <t>2022_02</t>
  </si>
  <si>
    <t>2022_01</t>
  </si>
  <si>
    <t>2021_12</t>
  </si>
  <si>
    <t>2021_11</t>
  </si>
  <si>
    <t>2021_10</t>
  </si>
  <si>
    <t>2021_09</t>
  </si>
  <si>
    <t>2021_08</t>
  </si>
  <si>
    <t>2021_07</t>
  </si>
  <si>
    <t>2021_06</t>
  </si>
  <si>
    <t>2021_05</t>
  </si>
  <si>
    <t>2021_04</t>
  </si>
  <si>
    <t>2021_03</t>
  </si>
  <si>
    <t>2021_02</t>
  </si>
  <si>
    <t>2021_01</t>
  </si>
  <si>
    <t>2020_12</t>
  </si>
  <si>
    <t>2020_11</t>
  </si>
  <si>
    <t>2020_10</t>
  </si>
  <si>
    <t>2020_09</t>
  </si>
  <si>
    <t>2020_08</t>
  </si>
  <si>
    <t>2020_07</t>
  </si>
  <si>
    <t>2020_06</t>
  </si>
  <si>
    <t>2020_05</t>
  </si>
  <si>
    <t>2020_04</t>
  </si>
  <si>
    <t>2020_03</t>
  </si>
  <si>
    <t>2020_02</t>
  </si>
  <si>
    <t>2020_01</t>
  </si>
  <si>
    <t>2019_12</t>
  </si>
  <si>
    <t>2019_11</t>
  </si>
  <si>
    <t>2019_10</t>
  </si>
  <si>
    <t>2019_09</t>
  </si>
  <si>
    <t>2019_08</t>
  </si>
  <si>
    <t>2019_07</t>
  </si>
  <si>
    <t>2019_06</t>
  </si>
  <si>
    <t>2019_05</t>
  </si>
  <si>
    <t>2019_04</t>
  </si>
  <si>
    <t>2019_03</t>
  </si>
  <si>
    <t>2019_02</t>
  </si>
  <si>
    <t>2019_01</t>
  </si>
  <si>
    <t>Patients au moins un jour dans le mois</t>
  </si>
  <si>
    <t>Causes</t>
  </si>
  <si>
    <t>Mortalité en 2021</t>
  </si>
  <si>
    <t>Autres symptômes et états morbides mal définis</t>
  </si>
  <si>
    <t>Sexe</t>
  </si>
  <si>
    <t>Femme</t>
  </si>
  <si>
    <t>Homme</t>
  </si>
  <si>
    <t>G</t>
  </si>
  <si>
    <r>
      <t>Covid-19</t>
    </r>
    <r>
      <rPr>
        <sz val="8"/>
        <color indexed="2"/>
        <rFont val="Marianne"/>
        <family val="3"/>
      </rPr>
      <t xml:space="preserve"> </t>
    </r>
  </si>
  <si>
    <t>Tableau 1 - Synthèse des caractéristiques de mortalité entre 2015 et 2022</t>
  </si>
  <si>
    <t>Âge moyen de décès (en années)</t>
  </si>
  <si>
    <t>Âge médian de décès (en années)</t>
  </si>
  <si>
    <t>Âge médian en 2021</t>
  </si>
  <si>
    <t>Maladies du système ostéo-articulaire, des muscles et du tissu conjonctif</t>
  </si>
  <si>
    <t>Complications de grossesse, accouchement et puerpéralité</t>
  </si>
  <si>
    <t>Établissement public de santé</t>
  </si>
  <si>
    <t>Établissement privé de santé</t>
  </si>
  <si>
    <t>Ehpad, maison de retraite</t>
  </si>
  <si>
    <t>Décès parmi les décès toutes causes (en %)</t>
  </si>
  <si>
    <t>Troubles mentaux 
et du comportement</t>
  </si>
  <si>
    <t>Causes externes de morbidité 
et mortalité</t>
  </si>
  <si>
    <t>Effectifs</t>
  </si>
  <si>
    <t>2022 (p)</t>
  </si>
  <si>
    <t>2023 (p)</t>
  </si>
  <si>
    <t>Covid-19</t>
  </si>
  <si>
    <t>Tumeurs du pancréas</t>
  </si>
  <si>
    <t>Tumeurs  du poumon</t>
  </si>
  <si>
    <t>Autres causes externes de morbidité 
et de mortalité</t>
  </si>
  <si>
    <t>Événements dont l’intention 
n’est pas déterminée</t>
  </si>
  <si>
    <t>85 ans ou plus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</si>
  <si>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le taux standardisé de mortalité due aux accidents des personnes de 0 à 64 ans est de 12,8 pour 100 0000 habitants.</t>
    </r>
  </si>
  <si>
    <t>Établissement de santé privé</t>
  </si>
  <si>
    <t>Établissement de santé public</t>
  </si>
  <si>
    <t>Femmes - Taux de mortalité évitable par la prévention primaire</t>
  </si>
  <si>
    <t>Femmes - Taux de mortalité évitable par la prévention primaire (hors Covid-19)</t>
  </si>
  <si>
    <t>Hommes - Taux de mortalité évitable par la prévention primaire</t>
  </si>
  <si>
    <t>Hommes - Taux de mortalité évitable par la prévention primaire (hors Covid-19)</t>
  </si>
  <si>
    <t xml:space="preserve">Tableau complémentaire A - Nombre (N) et taux standardisés de mortalité pour 100 000 habitants (Taux) par cause de décès en 2022, par classe d’âge et par sexe en France 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</si>
  <si>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>En 2022, 171 369 personnes sont décédées du fait de tumeurs. Le taux de mortalité est de 241,9 pour 100 000 habitants.</t>
    </r>
  </si>
  <si>
    <r>
      <t xml:space="preserve">Tableau complémentaire B - </t>
    </r>
    <r>
      <rPr>
        <b/>
        <sz val="8"/>
        <rFont val="Calibri"/>
        <family val="2"/>
      </rPr>
      <t>É</t>
    </r>
    <r>
      <rPr>
        <b/>
        <sz val="8"/>
        <rFont val="Marianne"/>
        <family val="3"/>
      </rPr>
      <t>volution de la mortalité par type de causes de mortalité externes et par accidents</t>
    </r>
  </si>
  <si>
    <t>Classe d’âge</t>
  </si>
  <si>
    <t>Tableau complémentaire C - Évolution en base 100 des causes externes de mortalité et des accidents</t>
  </si>
  <si>
    <t>Tableau complémentaire D -  Mortalité due aux sucides des jeunes femmes et hommes entre 2015 et 2019</t>
  </si>
  <si>
    <t>Âge</t>
  </si>
  <si>
    <t>Tableau complémentaire E - Évolution de la mortalité en hospitalisation à domicile (HAD) entre 2019 et 2023</t>
  </si>
  <si>
    <t>Décès en MCO</t>
  </si>
  <si>
    <t>Décès en HAD (en effectifs)</t>
  </si>
  <si>
    <t>Part de décès HAD / décès hospitaliers (MCO+HAD)</t>
  </si>
  <si>
    <t>Part des décès en HAD/ nb de patients présents au moins un jour dans le mois</t>
  </si>
  <si>
    <t>Ordre</t>
  </si>
  <si>
    <t>Région</t>
  </si>
  <si>
    <t>Provence-Alpes-Côte d’Azur</t>
  </si>
  <si>
    <t>p : estimations.</t>
  </si>
  <si>
    <t xml:space="preserve">Covid-19 </t>
  </si>
  <si>
    <t>Maladies du système ostéo-articulaire. des muscles et du tissu conjonctif</t>
  </si>
  <si>
    <t>Complications de grossesse. accouchement et puerpéralité</t>
  </si>
  <si>
    <t xml:space="preserve">  dont Tuberculose</t>
  </si>
  <si>
    <t xml:space="preserve">  dont SIDA (maladie VIH)</t>
  </si>
  <si>
    <t xml:space="preserve">  dont Hépatites virales</t>
  </si>
  <si>
    <t xml:space="preserve">  dont Tumeur maligne du côlon. rectum et anus</t>
  </si>
  <si>
    <t xml:space="preserve">  dont Tumeur maligne du foie et des voies biliaires</t>
  </si>
  <si>
    <t xml:space="preserve">  dont Tumeur maligne du pancréas</t>
  </si>
  <si>
    <t xml:space="preserve">  dont Tumeur maligne de la trachée. des bronches et du poumon</t>
  </si>
  <si>
    <t xml:space="preserve">  dont Tumeur maligne du sein</t>
  </si>
  <si>
    <t>dont Tumeur maligne de la prostate</t>
  </si>
  <si>
    <t xml:space="preserve">  dont Diabète sucré</t>
  </si>
  <si>
    <t xml:space="preserve">  dont Maladie de Parkinson</t>
  </si>
  <si>
    <t xml:space="preserve">  dont Maladie d’Alzheimer</t>
  </si>
  <si>
    <t xml:space="preserve">  dont Cardiopathies ischémiques</t>
  </si>
  <si>
    <t xml:space="preserve">  dont Autres maladies du cœur</t>
  </si>
  <si>
    <t xml:space="preserve">  dont Maladies cérébrovasculaires</t>
  </si>
  <si>
    <t xml:space="preserve">  dont Autres maladies cardio-neurovasculaires</t>
  </si>
  <si>
    <t xml:space="preserve">  dont Grippe</t>
  </si>
  <si>
    <t xml:space="preserve">  dont Pneumonie</t>
  </si>
  <si>
    <t xml:space="preserve">  dont Maladies chroniques des voies respiratoires inférieures</t>
  </si>
  <si>
    <t>dont Autres symptômes et états morbides mal définis</t>
  </si>
  <si>
    <t xml:space="preserve">  dont Accidents de transport</t>
  </si>
  <si>
    <t xml:space="preserve">  dont Chutes accidentelles</t>
  </si>
  <si>
    <t xml:space="preserve">  dont Noyades</t>
  </si>
  <si>
    <t xml:space="preserve">  dont Autres accidents</t>
  </si>
  <si>
    <t xml:space="preserve">  dont Suicides et lésions auto-infligées</t>
  </si>
  <si>
    <t xml:space="preserve">            -  </t>
  </si>
  <si>
    <t xml:space="preserve">                 -  </t>
  </si>
  <si>
    <t xml:space="preserve">           -  </t>
  </si>
  <si>
    <t xml:space="preserve">               -  </t>
  </si>
  <si>
    <t xml:space="preserve"> -   </t>
  </si>
  <si>
    <t>Mortalité évitable (hors Covid-19)</t>
  </si>
  <si>
    <t>Mortalité évitable</t>
  </si>
  <si>
    <t>Tous lieux</t>
  </si>
  <si>
    <t xml:space="preserve">  dont démence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</si>
  <si>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Personnes décédées en France et résidant en France.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</si>
  <si>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Personnes décédées en France et résidant en France.</t>
    </r>
  </si>
  <si>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 xml:space="preserve"> Personnes décédées en France et résidant en France.</t>
    </r>
  </si>
  <si>
    <r>
      <rPr>
        <b/>
        <sz val="8"/>
        <rFont val="Marianne"/>
        <family val="3"/>
      </rPr>
      <t>Champ &gt;</t>
    </r>
    <r>
      <rPr>
        <sz val="8"/>
        <rFont val="Marianne"/>
        <family val="3"/>
      </rPr>
      <t xml:space="preserve">  Personnes décédées en France et résidant en France.</t>
    </r>
  </si>
  <si>
    <t>Maladies de neuro-cardiovasculaire</t>
  </si>
  <si>
    <t>Maladies de cardio-neurovasculaires</t>
  </si>
  <si>
    <t xml:space="preserve">Tableau 2 - Nombre de décès et taux standardisés de mortalité pour 100 000 habitants par cause de décès, classe d’âge et sexe, en 2022 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</si>
  <si>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29 % des décès à l’hôpital sont dus à des tumeurs, le taux de mortalité standardisé des tumeurs est de 117,8 pour 100 000 habitants.</t>
    </r>
  </si>
  <si>
    <r>
      <t xml:space="preserve">Graphique 2 - </t>
    </r>
    <r>
      <rPr>
        <b/>
        <sz val="8"/>
        <rFont val="Calibri"/>
        <family val="2"/>
      </rPr>
      <t>É</t>
    </r>
    <r>
      <rPr>
        <b/>
        <sz val="8"/>
        <rFont val="Marianne"/>
        <family val="3"/>
      </rPr>
      <t>volution de la mortalité par lieu institutionel de décès entre 2021 et 2022</t>
    </r>
  </si>
  <si>
    <r>
      <t xml:space="preserve">Graphique 3 - </t>
    </r>
    <r>
      <rPr>
        <b/>
        <sz val="8"/>
        <rFont val="Calibri"/>
        <family val="2"/>
      </rPr>
      <t>É</t>
    </r>
    <r>
      <rPr>
        <b/>
        <sz val="8"/>
        <rFont val="Marianne"/>
        <family val="3"/>
      </rPr>
      <t>volution de la mortalité évitable, de 2015 à 2022</t>
    </r>
  </si>
  <si>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>Personnes décédées en France et résidant en France.</t>
    </r>
  </si>
  <si>
    <r>
      <rPr>
        <b/>
        <sz val="8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En 2022, le taux standardisé de décès des hommes de 10 à 19 ans dus au suicide est de 2,46 personnes pour 100 000 habitants.</t>
    </r>
  </si>
  <si>
    <r>
      <rPr>
        <b/>
        <sz val="8"/>
        <color rgb="FF000000"/>
        <rFont val="Marianne"/>
        <family val="3"/>
      </rPr>
      <t xml:space="preserve">Lecture &gt; </t>
    </r>
    <r>
      <rPr>
        <sz val="8"/>
        <color indexed="64"/>
        <rFont val="Marianne"/>
        <family val="3"/>
      </rPr>
      <t>En 2022, en Auvergne-Rhône-Alpes, 228,8 personnes pour 100 000 habitants sont décédées à cause de tumeurs.</t>
    </r>
  </si>
  <si>
    <t>Tableau encadré 2 - Effectifs et taux standardisés de décès de 2021 et 2022 et estimations de 2022 et 2023</t>
  </si>
  <si>
    <t>Tableau complémentaire H - Écart entre le nombre de décès en 2022 et en 2021 par chapitre contribuant aux composantes de la mortalité évitable</t>
  </si>
  <si>
    <t>Tableau complémentaire G - Évolution des principales causes de décès par région de 2017 à 2022</t>
  </si>
  <si>
    <t xml:space="preserve"> Tableau complémentaire F - Taux standardisé et part de décès, par type de lieu de décès, en 2022</t>
  </si>
  <si>
    <t>Causes externes de morbidité et mortalité : évolution en base 100 (2015) des taux standardisés de décès</t>
  </si>
  <si>
    <t>Accidents : taux standardisés de décès pour 100 000 habitants</t>
  </si>
  <si>
    <t>Accidents : évolution en base 100 (2015) des taux standardisés de décès</t>
  </si>
  <si>
    <t>Causes externes de morbidité et mortalité : taux standardisés de décès pour 100 000 habitants</t>
  </si>
  <si>
    <r>
      <rPr>
        <b/>
        <sz val="8"/>
        <rFont val="Marianne"/>
        <family val="3"/>
      </rPr>
      <t xml:space="preserve">Source &gt; </t>
    </r>
    <r>
      <rPr>
        <sz val="8"/>
        <rFont val="Marianne"/>
        <family val="3"/>
      </rPr>
      <t>Inserm-CépiDc.</t>
    </r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</si>
  <si>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25,5 % des décès en France sont dus aux tumeurs.</t>
    </r>
  </si>
  <si>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 xml:space="preserve">Personnes décédées en France et résidant en France. </t>
    </r>
  </si>
  <si>
    <t xml:space="preserve">Nombre de décès </t>
  </si>
  <si>
    <t>Taux standardisés de décès (pour 100 000 habitants)</t>
  </si>
  <si>
    <t>N : nombre de décès.</t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</si>
  <si>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>En moyenne, entre 2015 et 2019, 45,8 % des décès avaient lieu en établissement de santé public, c’est 42,1 en 2022.</t>
    </r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</si>
  <si>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>En 2022, les décès dus aux tumeurs concernent 171 630 personnes, le taux de mortalité est de 241,9 pour 100 000 habitants.</t>
    </r>
  </si>
  <si>
    <r>
      <t xml:space="preserve">Graphique 1 - </t>
    </r>
    <r>
      <rPr>
        <b/>
        <sz val="8"/>
        <rFont val="Calibri"/>
        <family val="2"/>
      </rPr>
      <t>É</t>
    </r>
    <r>
      <rPr>
        <b/>
        <sz val="8"/>
        <rFont val="Marianne"/>
        <family val="3"/>
      </rPr>
      <t>volution de la mortalité due à des accidents</t>
    </r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</si>
  <si>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le taux standardisé de mortalité due aux accidents de transport des personnes de 0 à 64 ans est de 3,6 pour 100 000 habitants.</t>
    </r>
  </si>
  <si>
    <r>
      <rPr>
        <b/>
        <sz val="8"/>
        <color rgb="FF000000"/>
        <rFont val="Marianne"/>
        <family val="3"/>
      </rPr>
      <t xml:space="preserve">Lecture &gt; </t>
    </r>
    <r>
      <rPr>
        <sz val="8"/>
        <color rgb="FF000000"/>
        <rFont val="Marianne"/>
        <family val="3"/>
      </rPr>
      <t>En 2022, 6 personnes pour 100 000 habitants de plus qu’en 2021 sont décédées à cause de maladies respiratoires en établissement de santé public.</t>
    </r>
  </si>
  <si>
    <t>Femmes - Taux de mortalité évitable par traitement</t>
  </si>
  <si>
    <t>Hommes - Taux de mortalité évitable par traitement</t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</si>
  <si>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>En décembre 2022, 4 153 décès ont eu lieu en HAD. C’est 11,5 % des décès hospitaliers et représente envion 10 % des personnes hospitalisés en HAD en décembre 2022.</t>
    </r>
  </si>
  <si>
    <t>Taux de mortalité évitable liée à la prévention primaire</t>
  </si>
  <si>
    <t>Écart entre les taux de mortalité évitable liée à la prévention primaire entre 2022 et 2021 (hors Covid-19)</t>
  </si>
  <si>
    <t>Taux de mortalité évitable par traitement</t>
  </si>
  <si>
    <t>Écart entre les taux de mortalité évitable par traitement de 2022 et 2021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</si>
  <si>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En 2022, le taux standardisé de mortalité dus aux accidents des 65-84 ans a augmenté de 2,9 % par rapport à 2015.</t>
    </r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</si>
  <si>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>En 2022, il y a eu 1,3 décès dus à des causes externes et considérés comme évitable par prévention primaire de plus pour 100 000 habitants qu’en 2021</t>
    </r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</si>
  <si>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 Décès en France de résidents en France</t>
    </r>
  </si>
  <si>
    <r>
      <t xml:space="preserve">Source &gt; </t>
    </r>
    <r>
      <rPr>
        <sz val="8"/>
        <color theme="1"/>
        <rFont val="Marianne"/>
        <family val="3"/>
      </rPr>
      <t>Inserm-CépiDc, traitement DREES.</t>
    </r>
  </si>
  <si>
    <r>
      <t xml:space="preserve">Lecture &gt; </t>
    </r>
    <r>
      <rPr>
        <sz val="8"/>
        <rFont val="Marianne"/>
        <family val="3"/>
      </rPr>
      <t>On estime 14 000 décès dus au Covid-19 en 2023, avec un taux standardisé de mortalité estimé de 18 pour 100 000 habitants.</t>
    </r>
  </si>
  <si>
    <t>Décès parmi les décès toutes causes</t>
  </si>
  <si>
    <t>Graphique Web - Les 11 principales causes de décès en 2022</t>
  </si>
  <si>
    <t>En %</t>
  </si>
  <si>
    <t>Décès de femmes (en %)</t>
  </si>
  <si>
    <t>Décès à domicile (en %)</t>
  </si>
  <si>
    <t>En Ehpad (en %)</t>
  </si>
  <si>
    <t>En établissement de santé public (en %)</t>
  </si>
  <si>
    <t>En établissement de santé privé (en %)</t>
  </si>
  <si>
    <t>Taux standardisés de décès</t>
  </si>
  <si>
    <r>
      <rPr>
        <b/>
        <sz val="8"/>
        <color theme="1"/>
        <rFont val="Marianne"/>
        <family val="3"/>
      </rPr>
      <t xml:space="preserve">Note &gt; </t>
    </r>
    <r>
      <rPr>
        <sz val="8"/>
        <color theme="1"/>
        <rFont val="Marianne"/>
        <family val="3"/>
      </rPr>
      <t>Les effectifs sont arrondis au millier et les taux à l’unité, au vu des incertitudes provenant des estimations. Le caractère provisoire des chiffres ne permet pas encore de publier un taux de mortalité toutes causes confondues sur ce champ.</t>
    </r>
  </si>
  <si>
    <t>Mortallité en 2022</t>
  </si>
  <si>
    <t>Ehpad et maison de retraite</t>
  </si>
  <si>
    <t>Écart de mortalité entre 2021 et 2022</t>
  </si>
  <si>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 xml:space="preserve">En 2022, 73,2 décès de femmes pour 100 000 habitantes auraient pu être évités par la prévention primaire. </t>
    </r>
  </si>
  <si>
    <t>Diabète sucré</t>
  </si>
  <si>
    <t>Tumeurs du colon, rectum, anus</t>
  </si>
  <si>
    <r>
      <rPr>
        <b/>
        <sz val="8"/>
        <rFont val="Marianne"/>
        <family val="3"/>
      </rPr>
      <t xml:space="preserve">Source &gt; </t>
    </r>
    <r>
      <rPr>
        <sz val="8"/>
        <rFont val="Marianne"/>
        <family val="3"/>
      </rPr>
      <t>PMSI, traitement DREES.</t>
    </r>
  </si>
  <si>
    <t xml:space="preserve">10-19 ans </t>
  </si>
  <si>
    <t xml:space="preserve">20-29 ans </t>
  </si>
  <si>
    <t xml:space="preserve">10- 19 ans </t>
  </si>
  <si>
    <t xml:space="preserve">20-29 </t>
  </si>
  <si>
    <r>
      <t>Autres symptômes et états morbides mal définis</t>
    </r>
    <r>
      <rPr>
        <vertAlign val="superscript"/>
        <sz val="8"/>
        <rFont val="Marianne"/>
        <family val="3"/>
      </rPr>
      <t>1</t>
    </r>
  </si>
  <si>
    <r>
      <rPr>
        <b/>
        <sz val="8"/>
        <rFont val="Marianne"/>
        <family val="3"/>
      </rPr>
      <t xml:space="preserve">1. </t>
    </r>
    <r>
      <rPr>
        <sz val="8"/>
        <rFont val="Marianne"/>
        <family val="3"/>
      </rPr>
      <t>Sont exclus de cette catégorie les « causes inconnues de décès » (R99).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</si>
</sst>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_-* #,##0_-;\-* #,##0_-;_-* &quot;-&quot;??_-;_-@_-"/>
    <numFmt numFmtId="167" formatCode="_-* #,##0.0_-;\-* #,##0.0_-;_-* &quot;-&quot;??_-;_-@_-"/>
  </numFmts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scheme val="minor"/>
    </font>
    <font>
      <sz val="12"/>
      <name val="Calibri"/>
    </font>
    <font>
      <sz val="11"/>
      <color indexed="64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8"/>
      <name val="Marianne"/>
      <family val="3"/>
    </font>
    <font>
      <sz val="8"/>
      <name val="Marianne"/>
      <family val="3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b/>
      <sz val="8"/>
      <color rgb="FF000000"/>
      <name val="Marianne"/>
      <family val="3"/>
    </font>
    <font>
      <sz val="8"/>
      <color indexed="64"/>
      <name val="Marianne"/>
      <family val="3"/>
    </font>
    <font>
      <b/>
      <sz val="8"/>
      <color indexed="64"/>
      <name val="Marianne"/>
      <family val="3"/>
    </font>
    <font>
      <sz val="8"/>
      <color rgb="FF000000"/>
      <name val="Marianne"/>
      <family val="3"/>
    </font>
    <font>
      <sz val="8"/>
      <color indexed="2"/>
      <name val="Marianne"/>
      <family val="3"/>
    </font>
    <font>
      <b/>
      <sz val="8"/>
      <name val="Calibri"/>
      <family val="2"/>
    </font>
    <font>
      <sz val="8"/>
      <color rgb="FFFF0000"/>
      <name val="Marianne"/>
      <family val="3"/>
    </font>
    <font>
      <b/>
      <sz val="8"/>
      <color rgb="FFFF0000"/>
      <name val="Marianne"/>
      <family val="3"/>
    </font>
    <font>
      <sz val="12"/>
      <name val="Calibri"/>
      <family val="2"/>
    </font>
    <font>
      <b/>
      <sz val="8"/>
      <name val="Marianne"/>
    </font>
    <font>
      <b/>
      <i/>
      <sz val="8"/>
      <color theme="1"/>
      <name val="Marianne"/>
      <family val="3"/>
    </font>
    <font>
      <i/>
      <sz val="8"/>
      <color theme="1"/>
      <name val="Marianne"/>
      <family val="3"/>
    </font>
    <font>
      <sz val="8"/>
      <color rgb="FFFF0000"/>
      <name val="Marianne"/>
    </font>
    <font>
      <vertAlign val="superscript"/>
      <sz val="8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Protection="0"/>
    <xf numFmtId="43" fontId="7" fillId="0" borderId="0" applyFont="0" applyFill="0" applyBorder="0" applyProtection="0"/>
    <xf numFmtId="43" fontId="7" fillId="0" borderId="0" applyFont="0" applyFill="0" applyBorder="0" applyProtection="0"/>
    <xf numFmtId="0" fontId="5" fillId="0" borderId="0"/>
    <xf numFmtId="0" fontId="4" fillId="0" borderId="0"/>
    <xf numFmtId="0" fontId="6" fillId="0" borderId="0"/>
    <xf numFmtId="0" fontId="7" fillId="0" borderId="0"/>
    <xf numFmtId="9" fontId="4" fillId="0" borderId="0" applyFont="0" applyFill="0" applyBorder="0" applyProtection="0"/>
    <xf numFmtId="43" fontId="7" fillId="0" borderId="0" applyFont="0" applyFill="0" applyBorder="0" applyAlignment="0" applyProtection="0"/>
    <xf numFmtId="0" fontId="3" fillId="0" borderId="0"/>
    <xf numFmtId="0" fontId="8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1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7" applyFont="1"/>
    <xf numFmtId="0" fontId="11" fillId="0" borderId="0" xfId="7" applyFont="1"/>
    <xf numFmtId="0" fontId="10" fillId="0" borderId="0" xfId="5" applyFont="1"/>
    <xf numFmtId="0" fontId="13" fillId="0" borderId="0" xfId="6" applyFont="1"/>
    <xf numFmtId="0" fontId="14" fillId="0" borderId="0" xfId="6" applyFont="1"/>
    <xf numFmtId="0" fontId="12" fillId="0" borderId="0" xfId="10" applyFont="1"/>
    <xf numFmtId="0" fontId="11" fillId="0" borderId="0" xfId="10" applyFont="1"/>
    <xf numFmtId="0" fontId="11" fillId="0" borderId="0" xfId="10" applyFont="1" applyAlignment="1">
      <alignment wrapText="1"/>
    </xf>
    <xf numFmtId="0" fontId="12" fillId="0" borderId="0" xfId="0" applyFont="1"/>
    <xf numFmtId="0" fontId="16" fillId="0" borderId="0" xfId="11" applyFont="1"/>
    <xf numFmtId="0" fontId="10" fillId="0" borderId="0" xfId="0" applyFont="1" applyBorder="1" applyAlignment="1">
      <alignment horizontal="right" wrapText="1"/>
    </xf>
    <xf numFmtId="0" fontId="11" fillId="0" borderId="3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167" fontId="9" fillId="0" borderId="0" xfId="0" applyNumberFormat="1" applyFont="1" applyFill="1" applyBorder="1" applyAlignment="1">
      <alignment horizontal="right" vertical="center"/>
    </xf>
    <xf numFmtId="167" fontId="9" fillId="0" borderId="0" xfId="2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166" fontId="10" fillId="0" borderId="3" xfId="0" applyNumberFormat="1" applyFont="1" applyFill="1" applyBorder="1" applyAlignment="1">
      <alignment horizontal="right" vertical="center"/>
    </xf>
    <xf numFmtId="167" fontId="10" fillId="0" borderId="3" xfId="0" applyNumberFormat="1" applyFont="1" applyFill="1" applyBorder="1" applyAlignment="1">
      <alignment horizontal="right" vertical="center"/>
    </xf>
    <xf numFmtId="167" fontId="10" fillId="0" borderId="3" xfId="2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166" fontId="10" fillId="0" borderId="3" xfId="0" quotePrefix="1" applyNumberFormat="1" applyFont="1" applyFill="1" applyBorder="1" applyAlignment="1">
      <alignment horizontal="right" vertical="center"/>
    </xf>
    <xf numFmtId="0" fontId="11" fillId="0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/>
    </xf>
    <xf numFmtId="9" fontId="10" fillId="0" borderId="0" xfId="0" applyNumberFormat="1" applyFont="1" applyBorder="1" applyAlignment="1">
      <alignment horizontal="right" wrapText="1"/>
    </xf>
    <xf numFmtId="0" fontId="11" fillId="0" borderId="0" xfId="0" applyFont="1" applyFill="1"/>
    <xf numFmtId="0" fontId="11" fillId="0" borderId="0" xfId="0" applyFont="1" applyFill="1" applyBorder="1"/>
    <xf numFmtId="0" fontId="10" fillId="0" borderId="0" xfId="5" applyFont="1" applyFill="1"/>
    <xf numFmtId="0" fontId="9" fillId="0" borderId="0" xfId="5" applyFont="1" applyFill="1"/>
    <xf numFmtId="0" fontId="12" fillId="0" borderId="3" xfId="5" applyFont="1" applyFill="1" applyBorder="1"/>
    <xf numFmtId="0" fontId="12" fillId="0" borderId="3" xfId="5" quotePrefix="1" applyFont="1" applyFill="1" applyBorder="1"/>
    <xf numFmtId="0" fontId="10" fillId="0" borderId="3" xfId="5" applyFont="1" applyFill="1" applyBorder="1"/>
    <xf numFmtId="0" fontId="10" fillId="0" borderId="3" xfId="5" applyFont="1" applyFill="1" applyBorder="1" applyAlignment="1">
      <alignment horizontal="left" wrapText="1"/>
    </xf>
    <xf numFmtId="0" fontId="13" fillId="0" borderId="3" xfId="11" applyFont="1" applyBorder="1"/>
    <xf numFmtId="0" fontId="16" fillId="0" borderId="3" xfId="11" applyFont="1" applyBorder="1" applyAlignment="1">
      <alignment wrapText="1"/>
    </xf>
    <xf numFmtId="0" fontId="16" fillId="0" borderId="3" xfId="11" applyFont="1" applyBorder="1"/>
    <xf numFmtId="0" fontId="12" fillId="0" borderId="0" xfId="0" applyFont="1" applyFill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166" fontId="9" fillId="0" borderId="3" xfId="0" applyNumberFormat="1" applyFont="1" applyFill="1" applyBorder="1" applyAlignment="1">
      <alignment horizontal="right" vertical="center"/>
    </xf>
    <xf numFmtId="167" fontId="9" fillId="0" borderId="3" xfId="0" applyNumberFormat="1" applyFont="1" applyFill="1" applyBorder="1" applyAlignment="1">
      <alignment horizontal="right" vertical="center"/>
    </xf>
    <xf numFmtId="167" fontId="9" fillId="0" borderId="3" xfId="2" applyNumberFormat="1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0" fontId="9" fillId="0" borderId="3" xfId="5" quotePrefix="1" applyFont="1" applyFill="1" applyBorder="1"/>
    <xf numFmtId="0" fontId="9" fillId="0" borderId="3" xfId="5" applyFont="1" applyFill="1" applyBorder="1"/>
    <xf numFmtId="0" fontId="10" fillId="0" borderId="0" xfId="5" applyFont="1" applyBorder="1"/>
    <xf numFmtId="0" fontId="11" fillId="0" borderId="3" xfId="10" applyFont="1" applyBorder="1"/>
    <xf numFmtId="17" fontId="11" fillId="0" borderId="3" xfId="10" applyNumberFormat="1" applyFont="1" applyBorder="1"/>
    <xf numFmtId="0" fontId="12" fillId="0" borderId="3" xfId="10" applyFont="1" applyBorder="1"/>
    <xf numFmtId="0" fontId="11" fillId="0" borderId="3" xfId="10" applyFont="1" applyBorder="1" applyAlignment="1">
      <alignment wrapText="1"/>
    </xf>
    <xf numFmtId="0" fontId="11" fillId="0" borderId="3" xfId="10" applyFont="1" applyBorder="1" applyAlignment="1">
      <alignment horizontal="left" vertical="top" wrapText="1"/>
    </xf>
    <xf numFmtId="0" fontId="11" fillId="0" borderId="3" xfId="10" applyFont="1" applyBorder="1" applyAlignment="1">
      <alignment horizontal="center" wrapText="1"/>
    </xf>
    <xf numFmtId="0" fontId="14" fillId="0" borderId="3" xfId="6" applyFont="1" applyFill="1" applyBorder="1"/>
    <xf numFmtId="0" fontId="12" fillId="0" borderId="3" xfId="6" applyFont="1" applyFill="1" applyBorder="1"/>
    <xf numFmtId="0" fontId="12" fillId="0" borderId="3" xfId="6" quotePrefix="1" applyFont="1" applyFill="1" applyBorder="1"/>
    <xf numFmtId="0" fontId="14" fillId="0" borderId="3" xfId="6" applyFont="1" applyFill="1" applyBorder="1" applyAlignment="1">
      <alignment horizontal="left"/>
    </xf>
    <xf numFmtId="0" fontId="12" fillId="0" borderId="3" xfId="7" applyFont="1" applyFill="1" applyBorder="1"/>
    <xf numFmtId="0" fontId="11" fillId="0" borderId="3" xfId="0" applyFont="1" applyFill="1" applyBorder="1" applyAlignment="1">
      <alignment wrapText="1"/>
    </xf>
    <xf numFmtId="1" fontId="10" fillId="0" borderId="3" xfId="0" applyNumberFormat="1" applyFont="1" applyBorder="1" applyAlignment="1">
      <alignment horizontal="right" wrapText="1"/>
    </xf>
    <xf numFmtId="1" fontId="11" fillId="0" borderId="0" xfId="0" applyNumberFormat="1" applyFont="1"/>
    <xf numFmtId="1" fontId="9" fillId="0" borderId="3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wrapText="1"/>
    </xf>
    <xf numFmtId="1" fontId="10" fillId="0" borderId="3" xfId="12" applyNumberFormat="1" applyFont="1" applyBorder="1" applyAlignment="1">
      <alignment horizontal="right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7" fontId="22" fillId="0" borderId="3" xfId="0" applyNumberFormat="1" applyFont="1" applyFill="1" applyBorder="1" applyAlignment="1">
      <alignment horizontal="right" vertical="center"/>
    </xf>
    <xf numFmtId="166" fontId="11" fillId="0" borderId="3" xfId="0" applyNumberFormat="1" applyFont="1" applyFill="1" applyBorder="1"/>
    <xf numFmtId="166" fontId="22" fillId="0" borderId="3" xfId="0" applyNumberFormat="1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left" vertical="center"/>
    </xf>
    <xf numFmtId="166" fontId="10" fillId="0" borderId="3" xfId="2" applyNumberFormat="1" applyFont="1" applyFill="1" applyBorder="1" applyAlignment="1">
      <alignment horizontal="right" vertical="center"/>
    </xf>
    <xf numFmtId="167" fontId="22" fillId="0" borderId="3" xfId="2" applyNumberFormat="1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left" vertical="center" wrapText="1"/>
    </xf>
    <xf numFmtId="0" fontId="10" fillId="0" borderId="0" xfId="0" applyFont="1"/>
    <xf numFmtId="0" fontId="9" fillId="0" borderId="0" xfId="0" applyFont="1"/>
    <xf numFmtId="1" fontId="10" fillId="0" borderId="0" xfId="0" applyNumberFormat="1" applyFont="1"/>
    <xf numFmtId="0" fontId="10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right" wrapText="1"/>
    </xf>
    <xf numFmtId="9" fontId="9" fillId="0" borderId="3" xfId="12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right" wrapText="1"/>
    </xf>
    <xf numFmtId="0" fontId="10" fillId="0" borderId="3" xfId="12" applyNumberFormat="1" applyFont="1" applyFill="1" applyBorder="1" applyAlignment="1">
      <alignment horizontal="right" wrapText="1"/>
    </xf>
    <xf numFmtId="1" fontId="10" fillId="0" borderId="3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10" fillId="0" borderId="3" xfId="0" applyFont="1" applyFill="1" applyBorder="1"/>
    <xf numFmtId="0" fontId="10" fillId="0" borderId="0" xfId="0" applyFont="1" applyFill="1"/>
    <xf numFmtId="0" fontId="9" fillId="0" borderId="0" xfId="0" applyFont="1" applyFill="1"/>
    <xf numFmtId="0" fontId="9" fillId="0" borderId="0" xfId="11" applyFont="1"/>
    <xf numFmtId="0" fontId="9" fillId="0" borderId="4" xfId="0" applyFont="1" applyFill="1" applyBorder="1"/>
    <xf numFmtId="0" fontId="10" fillId="0" borderId="8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left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Alignment="1">
      <alignment wrapText="1"/>
    </xf>
    <xf numFmtId="0" fontId="9" fillId="0" borderId="0" xfId="5" applyFont="1" applyFill="1" applyBorder="1"/>
    <xf numFmtId="0" fontId="10" fillId="0" borderId="0" xfId="5" applyFont="1" applyFill="1" applyBorder="1"/>
    <xf numFmtId="0" fontId="10" fillId="0" borderId="12" xfId="0" applyFont="1" applyFill="1" applyBorder="1"/>
    <xf numFmtId="0" fontId="10" fillId="0" borderId="13" xfId="0" applyFont="1" applyFill="1" applyBorder="1"/>
    <xf numFmtId="0" fontId="10" fillId="0" borderId="14" xfId="0" applyFont="1" applyFill="1" applyBorder="1"/>
    <xf numFmtId="0" fontId="9" fillId="0" borderId="3" xfId="0" applyFont="1" applyFill="1" applyBorder="1" applyAlignment="1">
      <alignment horizontal="center"/>
    </xf>
    <xf numFmtId="0" fontId="12" fillId="0" borderId="0" xfId="0" applyFont="1" applyFill="1"/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166" fontId="10" fillId="0" borderId="3" xfId="9" applyNumberFormat="1" applyFont="1" applyFill="1" applyBorder="1" applyAlignment="1">
      <alignment horizontal="right"/>
    </xf>
    <xf numFmtId="0" fontId="16" fillId="0" borderId="3" xfId="0" applyFont="1" applyFill="1" applyBorder="1"/>
    <xf numFmtId="165" fontId="10" fillId="0" borderId="3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19" fillId="0" borderId="0" xfId="0" applyFont="1" applyFill="1"/>
    <xf numFmtId="166" fontId="11" fillId="0" borderId="3" xfId="0" quotePrefix="1" applyNumberFormat="1" applyFont="1" applyFill="1" applyBorder="1" applyAlignment="1">
      <alignment horizontal="right" vertical="center"/>
    </xf>
    <xf numFmtId="0" fontId="11" fillId="0" borderId="0" xfId="10" applyFont="1" applyFill="1"/>
    <xf numFmtId="165" fontId="10" fillId="0" borderId="3" xfId="5" applyNumberFormat="1" applyFont="1" applyFill="1" applyBorder="1"/>
    <xf numFmtId="0" fontId="14" fillId="0" borderId="4" xfId="6" applyFont="1" applyFill="1" applyBorder="1" applyAlignment="1"/>
    <xf numFmtId="0" fontId="14" fillId="0" borderId="5" xfId="6" applyFont="1" applyFill="1" applyBorder="1" applyAlignment="1"/>
    <xf numFmtId="0" fontId="14" fillId="0" borderId="6" xfId="6" applyFont="1" applyFill="1" applyBorder="1" applyAlignment="1"/>
    <xf numFmtId="0" fontId="14" fillId="0" borderId="0" xfId="6" applyFont="1" applyFill="1"/>
    <xf numFmtId="0" fontId="12" fillId="0" borderId="0" xfId="7" applyFont="1" applyFill="1"/>
    <xf numFmtId="165" fontId="11" fillId="0" borderId="3" xfId="10" applyNumberFormat="1" applyFont="1" applyFill="1" applyBorder="1"/>
    <xf numFmtId="0" fontId="11" fillId="0" borderId="3" xfId="0" applyNumberFormat="1" applyFont="1" applyBorder="1"/>
    <xf numFmtId="1" fontId="11" fillId="0" borderId="3" xfId="0" applyNumberFormat="1" applyFont="1" applyBorder="1"/>
    <xf numFmtId="0" fontId="11" fillId="0" borderId="0" xfId="20" applyFont="1"/>
    <xf numFmtId="0" fontId="12" fillId="0" borderId="0" xfId="20" applyFont="1"/>
    <xf numFmtId="0" fontId="19" fillId="0" borderId="0" xfId="20" applyFont="1"/>
    <xf numFmtId="0" fontId="12" fillId="0" borderId="3" xfId="20" applyFont="1" applyBorder="1"/>
    <xf numFmtId="0" fontId="12" fillId="0" borderId="7" xfId="20" applyFont="1" applyBorder="1"/>
    <xf numFmtId="1" fontId="12" fillId="0" borderId="7" xfId="20" applyNumberFormat="1" applyFont="1" applyBorder="1" applyAlignment="1">
      <alignment horizontal="center" wrapText="1"/>
    </xf>
    <xf numFmtId="1" fontId="23" fillId="0" borderId="7" xfId="20" applyNumberFormat="1" applyFont="1" applyBorder="1" applyAlignment="1">
      <alignment horizontal="center" wrapText="1"/>
    </xf>
    <xf numFmtId="166" fontId="12" fillId="0" borderId="3" xfId="21" applyNumberFormat="1" applyFont="1" applyFill="1" applyBorder="1"/>
    <xf numFmtId="166" fontId="23" fillId="0" borderId="3" xfId="21" applyNumberFormat="1" applyFont="1" applyFill="1" applyBorder="1"/>
    <xf numFmtId="166" fontId="19" fillId="0" borderId="0" xfId="20" applyNumberFormat="1" applyFont="1"/>
    <xf numFmtId="0" fontId="11" fillId="0" borderId="3" xfId="20" applyFont="1" applyBorder="1"/>
    <xf numFmtId="166" fontId="11" fillId="0" borderId="3" xfId="21" applyNumberFormat="1" applyFont="1" applyFill="1" applyBorder="1"/>
    <xf numFmtId="166" fontId="24" fillId="0" borderId="3" xfId="21" applyNumberFormat="1" applyFont="1" applyFill="1" applyBorder="1"/>
    <xf numFmtId="0" fontId="11" fillId="2" borderId="0" xfId="20" applyFont="1" applyFill="1"/>
    <xf numFmtId="166" fontId="11" fillId="0" borderId="0" xfId="20" applyNumberFormat="1" applyFont="1"/>
    <xf numFmtId="0" fontId="11" fillId="3" borderId="0" xfId="20" applyFont="1" applyFill="1"/>
    <xf numFmtId="0" fontId="12" fillId="3" borderId="0" xfId="20" applyFont="1" applyFill="1"/>
    <xf numFmtId="165" fontId="12" fillId="3" borderId="0" xfId="20" applyNumberFormat="1" applyFont="1" applyFill="1"/>
    <xf numFmtId="1" fontId="12" fillId="3" borderId="0" xfId="20" applyNumberFormat="1" applyFont="1" applyFill="1"/>
    <xf numFmtId="0" fontId="9" fillId="0" borderId="0" xfId="20" applyFont="1"/>
    <xf numFmtId="0" fontId="11" fillId="0" borderId="0" xfId="20" applyFont="1" applyFill="1"/>
    <xf numFmtId="0" fontId="9" fillId="3" borderId="0" xfId="20" applyFont="1" applyFill="1"/>
    <xf numFmtId="0" fontId="20" fillId="0" borderId="0" xfId="20" applyFont="1" applyFill="1"/>
    <xf numFmtId="1" fontId="23" fillId="0" borderId="7" xfId="20" applyNumberFormat="1" applyFont="1" applyFill="1" applyBorder="1" applyAlignment="1">
      <alignment horizontal="center" wrapText="1"/>
    </xf>
    <xf numFmtId="165" fontId="12" fillId="0" borderId="0" xfId="20" applyNumberFormat="1" applyFont="1" applyFill="1"/>
    <xf numFmtId="0" fontId="11" fillId="0" borderId="0" xfId="0" applyFont="1" applyAlignment="1">
      <alignment horizontal="right"/>
    </xf>
    <xf numFmtId="0" fontId="16" fillId="0" borderId="3" xfId="11" applyFont="1" applyBorder="1" applyAlignment="1">
      <alignment horizontal="left" wrapText="1"/>
    </xf>
    <xf numFmtId="0" fontId="25" fillId="0" borderId="0" xfId="0" applyFont="1"/>
    <xf numFmtId="0" fontId="9" fillId="0" borderId="3" xfId="0" applyFont="1" applyFill="1" applyBorder="1" applyAlignment="1">
      <alignment horizontal="center" vertical="center"/>
    </xf>
    <xf numFmtId="0" fontId="9" fillId="0" borderId="4" xfId="20" applyFont="1" applyBorder="1" applyAlignment="1">
      <alignment horizontal="center"/>
    </xf>
    <xf numFmtId="0" fontId="9" fillId="0" borderId="5" xfId="20" applyFont="1" applyBorder="1" applyAlignment="1">
      <alignment horizontal="center"/>
    </xf>
    <xf numFmtId="0" fontId="9" fillId="0" borderId="6" xfId="20" applyFont="1" applyBorder="1" applyAlignment="1">
      <alignment horizontal="center"/>
    </xf>
    <xf numFmtId="0" fontId="11" fillId="3" borderId="0" xfId="20" applyFont="1" applyFill="1" applyAlignment="1">
      <alignment horizontal="left" wrapText="1"/>
    </xf>
    <xf numFmtId="0" fontId="13" fillId="0" borderId="3" xfId="11" applyFont="1" applyBorder="1" applyAlignment="1">
      <alignment horizontal="center"/>
    </xf>
    <xf numFmtId="0" fontId="9" fillId="0" borderId="3" xfId="11" applyFont="1" applyBorder="1" applyAlignment="1">
      <alignment horizontal="center"/>
    </xf>
    <xf numFmtId="0" fontId="22" fillId="0" borderId="3" xfId="11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2" fillId="0" borderId="3" xfId="10" applyFont="1" applyBorder="1" applyAlignment="1">
      <alignment horizontal="center"/>
    </xf>
    <xf numFmtId="0" fontId="11" fillId="0" borderId="0" xfId="10" applyFont="1" applyFill="1" applyAlignment="1">
      <alignment horizontal="left" wrapText="1"/>
    </xf>
    <xf numFmtId="0" fontId="12" fillId="0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6" applyFont="1" applyFill="1" applyBorder="1" applyAlignment="1">
      <alignment horizontal="center"/>
    </xf>
    <xf numFmtId="0" fontId="12" fillId="0" borderId="5" xfId="6" applyFont="1" applyFill="1" applyBorder="1" applyAlignment="1">
      <alignment horizontal="center"/>
    </xf>
    <xf numFmtId="0" fontId="12" fillId="0" borderId="6" xfId="6" applyFont="1" applyFill="1" applyBorder="1" applyAlignment="1">
      <alignment horizontal="center"/>
    </xf>
    <xf numFmtId="0" fontId="15" fillId="0" borderId="4" xfId="6" applyFont="1" applyFill="1" applyBorder="1" applyAlignment="1">
      <alignment horizontal="center"/>
    </xf>
    <xf numFmtId="0" fontId="15" fillId="0" borderId="5" xfId="6" applyFont="1" applyFill="1" applyBorder="1" applyAlignment="1">
      <alignment horizontal="center"/>
    </xf>
    <xf numFmtId="0" fontId="15" fillId="0" borderId="6" xfId="6" applyFont="1" applyFill="1" applyBorder="1" applyAlignment="1">
      <alignment horizontal="center"/>
    </xf>
    <xf numFmtId="0" fontId="12" fillId="0" borderId="3" xfId="7" applyFont="1" applyFill="1" applyBorder="1" applyAlignment="1">
      <alignment horizontal="center" wrapText="1"/>
    </xf>
  </cellXfs>
  <cellStyles count="22">
    <cellStyle name="Milliers" xfId="9" builtinId="3"/>
    <cellStyle name="Milliers 2" xfId="1" xr:uid="{00000000-0005-0000-0000-000001000000}"/>
    <cellStyle name="Milliers 2 2" xfId="17" xr:uid="{441FE5F1-F2F6-442D-A03A-DC601722542F}"/>
    <cellStyle name="Milliers 3" xfId="2" xr:uid="{00000000-0005-0000-0000-000002000000}"/>
    <cellStyle name="Milliers 3 2" xfId="19" xr:uid="{82C2AC1A-0C12-4DAC-A4EB-D024076A9768}"/>
    <cellStyle name="Milliers 4" xfId="3" xr:uid="{00000000-0005-0000-0000-000003000000}"/>
    <cellStyle name="Milliers 5" xfId="21" xr:uid="{72CF6589-5DD6-4C4D-B93D-C029C920A772}"/>
    <cellStyle name="Normal" xfId="0" builtinId="0"/>
    <cellStyle name="Normal 2" xfId="4" xr:uid="{00000000-0005-0000-0000-000005000000}"/>
    <cellStyle name="Normal 2 2" xfId="15" xr:uid="{773A523F-BEA2-42EA-8C8B-EDBEA8DB5A42}"/>
    <cellStyle name="Normal 3" xfId="5" xr:uid="{00000000-0005-0000-0000-000006000000}"/>
    <cellStyle name="Normal 3 2" xfId="16" xr:uid="{5331EA75-339B-4C4E-88C5-8D6654BFE98C}"/>
    <cellStyle name="Normal 4" xfId="6" xr:uid="{00000000-0005-0000-0000-000007000000}"/>
    <cellStyle name="Normal 5" xfId="7" xr:uid="{00000000-0005-0000-0000-000008000000}"/>
    <cellStyle name="Normal 6" xfId="10" xr:uid="{00000000-0005-0000-0000-000009000000}"/>
    <cellStyle name="Normal 7" xfId="11" xr:uid="{00000000-0005-0000-0000-00000A000000}"/>
    <cellStyle name="Normal 8" xfId="13" xr:uid="{DFB3A6BE-AA18-46F8-8F17-3EBF5FDBA09C}"/>
    <cellStyle name="Normal 9" xfId="20" xr:uid="{765BEBF7-401D-4895-929D-61B84CBB34A9}"/>
    <cellStyle name="Pourcentage" xfId="12" builtinId="5"/>
    <cellStyle name="Pourcentage 2" xfId="8" xr:uid="{00000000-0005-0000-0000-00000B000000}"/>
    <cellStyle name="Pourcentage 2 2" xfId="18" xr:uid="{14AAFF1F-665E-4D62-ABA3-FCF40F1308FA}"/>
    <cellStyle name="Pourcentage 3" xfId="14" xr:uid="{6675C303-D5E6-49AC-B9D5-484912371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ysClr val="windowText" lastClr="000000"/>
                </a:solidFill>
              </a:rPr>
              <a:t>Evolution de la mortalité en HAD entre 2019 et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262178485060582E-2"/>
          <c:y val="0.11370121028663674"/>
          <c:w val="0.92968797780732815"/>
          <c:h val="0.86555180827518752"/>
        </c:manualLayout>
      </c:layout>
      <c:lineChart>
        <c:grouping val="standard"/>
        <c:varyColors val="0"/>
        <c:ser>
          <c:idx val="1"/>
          <c:order val="1"/>
          <c:tx>
            <c:strRef>
              <c:f>'Tableau complémentaire E'!$F$4</c:f>
              <c:strCache>
                <c:ptCount val="1"/>
                <c:pt idx="0">
                  <c:v>Part de décès HAD / décès hospitaliers (MCO+HAD)</c:v>
                </c:pt>
              </c:strCache>
            </c:strRef>
          </c:tx>
          <c:spPr>
            <a:ln w="508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'Tableau complémentaire E'!$B$5:$B$64</c:f>
              <c:strCache>
                <c:ptCount val="52"/>
                <c:pt idx="0">
                  <c:v>2019_01</c:v>
                </c:pt>
                <c:pt idx="1">
                  <c:v>2019_02</c:v>
                </c:pt>
                <c:pt idx="2">
                  <c:v>2019_03</c:v>
                </c:pt>
                <c:pt idx="3">
                  <c:v>2019_04</c:v>
                </c:pt>
                <c:pt idx="4">
                  <c:v>2019_05</c:v>
                </c:pt>
                <c:pt idx="5">
                  <c:v>2019_06</c:v>
                </c:pt>
                <c:pt idx="6">
                  <c:v>2019_07</c:v>
                </c:pt>
                <c:pt idx="7">
                  <c:v>2019_08</c:v>
                </c:pt>
                <c:pt idx="8">
                  <c:v>2019_09</c:v>
                </c:pt>
                <c:pt idx="9">
                  <c:v>2019_10</c:v>
                </c:pt>
                <c:pt idx="10">
                  <c:v>2019_11</c:v>
                </c:pt>
                <c:pt idx="11">
                  <c:v>2019_12</c:v>
                </c:pt>
                <c:pt idx="12">
                  <c:v>2020_01</c:v>
                </c:pt>
                <c:pt idx="13">
                  <c:v>2020_02</c:v>
                </c:pt>
                <c:pt idx="14">
                  <c:v>2020_03</c:v>
                </c:pt>
                <c:pt idx="15">
                  <c:v>2020_04</c:v>
                </c:pt>
                <c:pt idx="16">
                  <c:v>2020_05</c:v>
                </c:pt>
                <c:pt idx="17">
                  <c:v>2020_06</c:v>
                </c:pt>
                <c:pt idx="18">
                  <c:v>2020_07</c:v>
                </c:pt>
                <c:pt idx="19">
                  <c:v>2020_08</c:v>
                </c:pt>
                <c:pt idx="20">
                  <c:v>2020_09</c:v>
                </c:pt>
                <c:pt idx="21">
                  <c:v>2020_10</c:v>
                </c:pt>
                <c:pt idx="22">
                  <c:v>2020_11</c:v>
                </c:pt>
                <c:pt idx="23">
                  <c:v>2020_12</c:v>
                </c:pt>
                <c:pt idx="24">
                  <c:v>2021_01</c:v>
                </c:pt>
                <c:pt idx="25">
                  <c:v>2021_02</c:v>
                </c:pt>
                <c:pt idx="26">
                  <c:v>2021_03</c:v>
                </c:pt>
                <c:pt idx="27">
                  <c:v>2021_04</c:v>
                </c:pt>
                <c:pt idx="28">
                  <c:v>2021_05</c:v>
                </c:pt>
                <c:pt idx="29">
                  <c:v>2021_06</c:v>
                </c:pt>
                <c:pt idx="30">
                  <c:v>2021_07</c:v>
                </c:pt>
                <c:pt idx="31">
                  <c:v>2021_08</c:v>
                </c:pt>
                <c:pt idx="32">
                  <c:v>2021_09</c:v>
                </c:pt>
                <c:pt idx="33">
                  <c:v>2021_10</c:v>
                </c:pt>
                <c:pt idx="34">
                  <c:v>2021_11</c:v>
                </c:pt>
                <c:pt idx="35">
                  <c:v>2021_12</c:v>
                </c:pt>
                <c:pt idx="36">
                  <c:v>2022_01</c:v>
                </c:pt>
                <c:pt idx="37">
                  <c:v>2022_02</c:v>
                </c:pt>
                <c:pt idx="38">
                  <c:v>2022_03</c:v>
                </c:pt>
                <c:pt idx="39">
                  <c:v>2022_04</c:v>
                </c:pt>
                <c:pt idx="40">
                  <c:v>2022_05</c:v>
                </c:pt>
                <c:pt idx="41">
                  <c:v>2022_06</c:v>
                </c:pt>
                <c:pt idx="42">
                  <c:v>2022_07</c:v>
                </c:pt>
                <c:pt idx="43">
                  <c:v>2022_08</c:v>
                </c:pt>
                <c:pt idx="44">
                  <c:v>2022_09</c:v>
                </c:pt>
                <c:pt idx="45">
                  <c:v>2022_10</c:v>
                </c:pt>
                <c:pt idx="46">
                  <c:v>2022_11</c:v>
                </c:pt>
                <c:pt idx="47">
                  <c:v>2022_12</c:v>
                </c:pt>
                <c:pt idx="49">
                  <c:v>Lecture &gt; En décembre 2022, 4 153 décès ont eu lieu en HAD. C’est 11,5 % des décès hospitaliers et représente envion 10 % des personnes hospitalisés en HAD en décembre 2022.</c:v>
                </c:pt>
                <c:pt idx="50">
                  <c:v>Champ &gt; Personnes décédées en France et résidant en France.</c:v>
                </c:pt>
                <c:pt idx="51">
                  <c:v>Source &gt; PMSI, traitement DREES.</c:v>
                </c:pt>
              </c:strCache>
            </c:strRef>
          </c:cat>
          <c:val>
            <c:numRef>
              <c:f>'Tableau complémentaire E'!$F$5:$F$64</c:f>
              <c:numCache>
                <c:formatCode>General</c:formatCode>
                <c:ptCount val="60"/>
                <c:pt idx="0">
                  <c:v>7.5348390197020665E-2</c:v>
                </c:pt>
                <c:pt idx="1">
                  <c:v>7.6190147409120723E-2</c:v>
                </c:pt>
                <c:pt idx="2">
                  <c:v>8.4486113568016982E-2</c:v>
                </c:pt>
                <c:pt idx="3">
                  <c:v>8.5708797541298495E-2</c:v>
                </c:pt>
                <c:pt idx="4">
                  <c:v>8.5112873703477726E-2</c:v>
                </c:pt>
                <c:pt idx="5">
                  <c:v>8.3628688622516031E-2</c:v>
                </c:pt>
                <c:pt idx="6">
                  <c:v>9.1007249730063244E-2</c:v>
                </c:pt>
                <c:pt idx="7">
                  <c:v>8.9539252521257662E-2</c:v>
                </c:pt>
                <c:pt idx="8">
                  <c:v>9.1676619579094759E-2</c:v>
                </c:pt>
                <c:pt idx="9">
                  <c:v>9.0572113224502024E-2</c:v>
                </c:pt>
                <c:pt idx="10">
                  <c:v>8.4420116821571578E-2</c:v>
                </c:pt>
                <c:pt idx="11">
                  <c:v>8.674570872411963E-2</c:v>
                </c:pt>
                <c:pt idx="12">
                  <c:v>7.7424721344202294E-2</c:v>
                </c:pt>
                <c:pt idx="13">
                  <c:v>8.9116573913684438E-2</c:v>
                </c:pt>
                <c:pt idx="14">
                  <c:v>9.5873898933704224E-2</c:v>
                </c:pt>
                <c:pt idx="15">
                  <c:v>0.12133452560821437</c:v>
                </c:pt>
                <c:pt idx="16">
                  <c:v>0.11726850196639256</c:v>
                </c:pt>
                <c:pt idx="17">
                  <c:v>0.11884249144647348</c:v>
                </c:pt>
                <c:pt idx="18">
                  <c:v>0.11385070332480818</c:v>
                </c:pt>
                <c:pt idx="19">
                  <c:v>0.10565704636168254</c:v>
                </c:pt>
                <c:pt idx="20">
                  <c:v>0.11178831011508177</c:v>
                </c:pt>
                <c:pt idx="21">
                  <c:v>0.10918735965112117</c:v>
                </c:pt>
                <c:pt idx="22">
                  <c:v>0.12541160440558646</c:v>
                </c:pt>
                <c:pt idx="23">
                  <c:v>0.11645337125251808</c:v>
                </c:pt>
                <c:pt idx="24">
                  <c:v>0.10689058466426485</c:v>
                </c:pt>
                <c:pt idx="25">
                  <c:v>0.11604433513271792</c:v>
                </c:pt>
                <c:pt idx="26">
                  <c:v>0.10841468235866557</c:v>
                </c:pt>
                <c:pt idx="27">
                  <c:v>0.10607083665827757</c:v>
                </c:pt>
                <c:pt idx="28">
                  <c:v>0.11120686683443069</c:v>
                </c:pt>
                <c:pt idx="29">
                  <c:v>0.12212836504302518</c:v>
                </c:pt>
                <c:pt idx="30">
                  <c:v>0.12185862880570951</c:v>
                </c:pt>
                <c:pt idx="31">
                  <c:v>0.10966132938157372</c:v>
                </c:pt>
                <c:pt idx="32">
                  <c:v>0.11601452497406255</c:v>
                </c:pt>
                <c:pt idx="33">
                  <c:v>0.12153637029033494</c:v>
                </c:pt>
                <c:pt idx="34">
                  <c:v>0.10990782602600498</c:v>
                </c:pt>
                <c:pt idx="35">
                  <c:v>0.10862038612757467</c:v>
                </c:pt>
                <c:pt idx="36">
                  <c:v>0.10487640069823752</c:v>
                </c:pt>
                <c:pt idx="37">
                  <c:v>0.11174974399630033</c:v>
                </c:pt>
                <c:pt idx="38">
                  <c:v>0.12064509797507278</c:v>
                </c:pt>
                <c:pt idx="39">
                  <c:v>0.11874894904994114</c:v>
                </c:pt>
                <c:pt idx="40">
                  <c:v>0.12631655407859374</c:v>
                </c:pt>
                <c:pt idx="41">
                  <c:v>0.12212139698032637</c:v>
                </c:pt>
                <c:pt idx="42">
                  <c:v>0.12068429237947123</c:v>
                </c:pt>
                <c:pt idx="43">
                  <c:v>0.12096190062291758</c:v>
                </c:pt>
                <c:pt idx="44">
                  <c:v>0.12592931488047582</c:v>
                </c:pt>
                <c:pt idx="45">
                  <c:v>0.12324229313142239</c:v>
                </c:pt>
                <c:pt idx="46">
                  <c:v>0.1183828610919143</c:v>
                </c:pt>
                <c:pt idx="47">
                  <c:v>0.11555048551793216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9-46E7-AE60-BEC4C1EF7FE8}"/>
            </c:ext>
          </c:extLst>
        </c:ser>
        <c:ser>
          <c:idx val="2"/>
          <c:order val="2"/>
          <c:tx>
            <c:strRef>
              <c:f>'Tableau complémentaire E'!$G$4</c:f>
              <c:strCache>
                <c:ptCount val="1"/>
                <c:pt idx="0">
                  <c:v>Part des décès en HAD/ nb de patients présents au moins un jour dans le mois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'Tableau complémentaire E'!$B$5:$B$64</c:f>
              <c:strCache>
                <c:ptCount val="52"/>
                <c:pt idx="0">
                  <c:v>2019_01</c:v>
                </c:pt>
                <c:pt idx="1">
                  <c:v>2019_02</c:v>
                </c:pt>
                <c:pt idx="2">
                  <c:v>2019_03</c:v>
                </c:pt>
                <c:pt idx="3">
                  <c:v>2019_04</c:v>
                </c:pt>
                <c:pt idx="4">
                  <c:v>2019_05</c:v>
                </c:pt>
                <c:pt idx="5">
                  <c:v>2019_06</c:v>
                </c:pt>
                <c:pt idx="6">
                  <c:v>2019_07</c:v>
                </c:pt>
                <c:pt idx="7">
                  <c:v>2019_08</c:v>
                </c:pt>
                <c:pt idx="8">
                  <c:v>2019_09</c:v>
                </c:pt>
                <c:pt idx="9">
                  <c:v>2019_10</c:v>
                </c:pt>
                <c:pt idx="10">
                  <c:v>2019_11</c:v>
                </c:pt>
                <c:pt idx="11">
                  <c:v>2019_12</c:v>
                </c:pt>
                <c:pt idx="12">
                  <c:v>2020_01</c:v>
                </c:pt>
                <c:pt idx="13">
                  <c:v>2020_02</c:v>
                </c:pt>
                <c:pt idx="14">
                  <c:v>2020_03</c:v>
                </c:pt>
                <c:pt idx="15">
                  <c:v>2020_04</c:v>
                </c:pt>
                <c:pt idx="16">
                  <c:v>2020_05</c:v>
                </c:pt>
                <c:pt idx="17">
                  <c:v>2020_06</c:v>
                </c:pt>
                <c:pt idx="18">
                  <c:v>2020_07</c:v>
                </c:pt>
                <c:pt idx="19">
                  <c:v>2020_08</c:v>
                </c:pt>
                <c:pt idx="20">
                  <c:v>2020_09</c:v>
                </c:pt>
                <c:pt idx="21">
                  <c:v>2020_10</c:v>
                </c:pt>
                <c:pt idx="22">
                  <c:v>2020_11</c:v>
                </c:pt>
                <c:pt idx="23">
                  <c:v>2020_12</c:v>
                </c:pt>
                <c:pt idx="24">
                  <c:v>2021_01</c:v>
                </c:pt>
                <c:pt idx="25">
                  <c:v>2021_02</c:v>
                </c:pt>
                <c:pt idx="26">
                  <c:v>2021_03</c:v>
                </c:pt>
                <c:pt idx="27">
                  <c:v>2021_04</c:v>
                </c:pt>
                <c:pt idx="28">
                  <c:v>2021_05</c:v>
                </c:pt>
                <c:pt idx="29">
                  <c:v>2021_06</c:v>
                </c:pt>
                <c:pt idx="30">
                  <c:v>2021_07</c:v>
                </c:pt>
                <c:pt idx="31">
                  <c:v>2021_08</c:v>
                </c:pt>
                <c:pt idx="32">
                  <c:v>2021_09</c:v>
                </c:pt>
                <c:pt idx="33">
                  <c:v>2021_10</c:v>
                </c:pt>
                <c:pt idx="34">
                  <c:v>2021_11</c:v>
                </c:pt>
                <c:pt idx="35">
                  <c:v>2021_12</c:v>
                </c:pt>
                <c:pt idx="36">
                  <c:v>2022_01</c:v>
                </c:pt>
                <c:pt idx="37">
                  <c:v>2022_02</c:v>
                </c:pt>
                <c:pt idx="38">
                  <c:v>2022_03</c:v>
                </c:pt>
                <c:pt idx="39">
                  <c:v>2022_04</c:v>
                </c:pt>
                <c:pt idx="40">
                  <c:v>2022_05</c:v>
                </c:pt>
                <c:pt idx="41">
                  <c:v>2022_06</c:v>
                </c:pt>
                <c:pt idx="42">
                  <c:v>2022_07</c:v>
                </c:pt>
                <c:pt idx="43">
                  <c:v>2022_08</c:v>
                </c:pt>
                <c:pt idx="44">
                  <c:v>2022_09</c:v>
                </c:pt>
                <c:pt idx="45">
                  <c:v>2022_10</c:v>
                </c:pt>
                <c:pt idx="46">
                  <c:v>2022_11</c:v>
                </c:pt>
                <c:pt idx="47">
                  <c:v>2022_12</c:v>
                </c:pt>
                <c:pt idx="49">
                  <c:v>Lecture &gt; En décembre 2022, 4 153 décès ont eu lieu en HAD. C’est 11,5 % des décès hospitaliers et représente envion 10 % des personnes hospitalisés en HAD en décembre 2022.</c:v>
                </c:pt>
                <c:pt idx="50">
                  <c:v>Champ &gt; Personnes décédées en France et résidant en France.</c:v>
                </c:pt>
                <c:pt idx="51">
                  <c:v>Source &gt; PMSI, traitement DREES.</c:v>
                </c:pt>
              </c:strCache>
            </c:strRef>
          </c:cat>
          <c:val>
            <c:numRef>
              <c:f>'Tableau complémentaire E'!$G$5:$G$64</c:f>
              <c:numCache>
                <c:formatCode>General</c:formatCode>
                <c:ptCount val="60"/>
                <c:pt idx="0">
                  <c:v>7.1348399817988781E-2</c:v>
                </c:pt>
                <c:pt idx="1">
                  <c:v>6.8580839625866197E-2</c:v>
                </c:pt>
                <c:pt idx="2">
                  <c:v>7.1185834376676804E-2</c:v>
                </c:pt>
                <c:pt idx="3">
                  <c:v>6.7053378215917281E-2</c:v>
                </c:pt>
                <c:pt idx="4">
                  <c:v>6.6838354195364436E-2</c:v>
                </c:pt>
                <c:pt idx="5">
                  <c:v>6.5223468024971268E-2</c:v>
                </c:pt>
                <c:pt idx="6">
                  <c:v>6.8820716202029633E-2</c:v>
                </c:pt>
                <c:pt idx="7">
                  <c:v>6.9556668407631569E-2</c:v>
                </c:pt>
                <c:pt idx="8">
                  <c:v>6.9003998884032358E-2</c:v>
                </c:pt>
                <c:pt idx="9">
                  <c:v>7.0403678803224776E-2</c:v>
                </c:pt>
                <c:pt idx="10">
                  <c:v>6.9913900635857493E-2</c:v>
                </c:pt>
                <c:pt idx="11">
                  <c:v>7.3621290400096115E-2</c:v>
                </c:pt>
                <c:pt idx="12">
                  <c:v>6.8106652618023233E-2</c:v>
                </c:pt>
                <c:pt idx="13">
                  <c:v>7.2209281490772256E-2</c:v>
                </c:pt>
                <c:pt idx="14">
                  <c:v>8.5565332524204896E-2</c:v>
                </c:pt>
                <c:pt idx="15">
                  <c:v>9.981229707792208E-2</c:v>
                </c:pt>
                <c:pt idx="16">
                  <c:v>8.0102026972023982E-2</c:v>
                </c:pt>
                <c:pt idx="17">
                  <c:v>7.7522923445104738E-2</c:v>
                </c:pt>
                <c:pt idx="18">
                  <c:v>7.6592198295561464E-2</c:v>
                </c:pt>
                <c:pt idx="19">
                  <c:v>7.8471054356810996E-2</c:v>
                </c:pt>
                <c:pt idx="20">
                  <c:v>8.126031920748486E-2</c:v>
                </c:pt>
                <c:pt idx="21">
                  <c:v>8.5256149623907304E-2</c:v>
                </c:pt>
                <c:pt idx="22">
                  <c:v>0.10312310349656879</c:v>
                </c:pt>
                <c:pt idx="23">
                  <c:v>9.31737378525717E-2</c:v>
                </c:pt>
                <c:pt idx="24">
                  <c:v>9.2659535226853565E-2</c:v>
                </c:pt>
                <c:pt idx="25">
                  <c:v>9.1242434136172987E-2</c:v>
                </c:pt>
                <c:pt idx="26">
                  <c:v>8.7428879733176382E-2</c:v>
                </c:pt>
                <c:pt idx="27">
                  <c:v>8.7000302084382239E-2</c:v>
                </c:pt>
                <c:pt idx="28">
                  <c:v>8.4317825405122837E-2</c:v>
                </c:pt>
                <c:pt idx="29">
                  <c:v>8.0151287498057097E-2</c:v>
                </c:pt>
                <c:pt idx="30">
                  <c:v>8.4826383383542092E-2</c:v>
                </c:pt>
                <c:pt idx="31">
                  <c:v>8.2943765548538773E-2</c:v>
                </c:pt>
                <c:pt idx="32">
                  <c:v>8.3884795713328866E-2</c:v>
                </c:pt>
                <c:pt idx="33">
                  <c:v>9.2182832368414097E-2</c:v>
                </c:pt>
                <c:pt idx="34">
                  <c:v>8.4567052288110456E-2</c:v>
                </c:pt>
                <c:pt idx="35">
                  <c:v>9.3607767775867295E-2</c:v>
                </c:pt>
                <c:pt idx="36">
                  <c:v>9.4454446332124659E-2</c:v>
                </c:pt>
                <c:pt idx="37">
                  <c:v>8.7603905015925632E-2</c:v>
                </c:pt>
                <c:pt idx="38">
                  <c:v>8.9529774476245966E-2</c:v>
                </c:pt>
                <c:pt idx="39">
                  <c:v>8.9485288527332174E-2</c:v>
                </c:pt>
                <c:pt idx="40">
                  <c:v>8.8285315395354738E-2</c:v>
                </c:pt>
                <c:pt idx="41">
                  <c:v>8.1586387834636648E-2</c:v>
                </c:pt>
                <c:pt idx="42">
                  <c:v>9.073193545872632E-2</c:v>
                </c:pt>
                <c:pt idx="43">
                  <c:v>8.84299708763569E-2</c:v>
                </c:pt>
                <c:pt idx="44">
                  <c:v>8.5676488898111636E-2</c:v>
                </c:pt>
                <c:pt idx="45">
                  <c:v>9.1686365236634315E-2</c:v>
                </c:pt>
                <c:pt idx="46">
                  <c:v>8.6907993201593065E-2</c:v>
                </c:pt>
                <c:pt idx="47">
                  <c:v>0.10071541166484782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9-46E7-AE60-BEC4C1EF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88192"/>
        <c:axId val="844697712"/>
      </c:lineChart>
      <c:lineChart>
        <c:grouping val="standard"/>
        <c:varyColors val="0"/>
        <c:ser>
          <c:idx val="3"/>
          <c:order val="3"/>
          <c:tx>
            <c:strRef>
              <c:f>'Tableau complémentaire E'!$E$4</c:f>
              <c:strCache>
                <c:ptCount val="1"/>
                <c:pt idx="0">
                  <c:v>Décès en HAD (en effectifs)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'Tableau complémentaire E'!$E$5:$E$52</c:f>
              <c:numCache>
                <c:formatCode>General</c:formatCode>
                <c:ptCount val="48"/>
                <c:pt idx="0">
                  <c:v>2352</c:v>
                </c:pt>
                <c:pt idx="1">
                  <c:v>2207</c:v>
                </c:pt>
                <c:pt idx="2">
                  <c:v>2388</c:v>
                </c:pt>
                <c:pt idx="3">
                  <c:v>2231</c:v>
                </c:pt>
                <c:pt idx="4">
                  <c:v>2232</c:v>
                </c:pt>
                <c:pt idx="5">
                  <c:v>2100</c:v>
                </c:pt>
                <c:pt idx="6">
                  <c:v>2360</c:v>
                </c:pt>
                <c:pt idx="7">
                  <c:v>2264</c:v>
                </c:pt>
                <c:pt idx="8">
                  <c:v>2226</c:v>
                </c:pt>
                <c:pt idx="9">
                  <c:v>2419</c:v>
                </c:pt>
                <c:pt idx="10">
                  <c:v>2298</c:v>
                </c:pt>
                <c:pt idx="11">
                  <c:v>2451</c:v>
                </c:pt>
                <c:pt idx="12">
                  <c:v>2327</c:v>
                </c:pt>
                <c:pt idx="13">
                  <c:v>2418</c:v>
                </c:pt>
                <c:pt idx="14">
                  <c:v>3102</c:v>
                </c:pt>
                <c:pt idx="15">
                  <c:v>3935</c:v>
                </c:pt>
                <c:pt idx="16">
                  <c:v>2952</c:v>
                </c:pt>
                <c:pt idx="17">
                  <c:v>2883</c:v>
                </c:pt>
                <c:pt idx="18">
                  <c:v>2849</c:v>
                </c:pt>
                <c:pt idx="19">
                  <c:v>2753</c:v>
                </c:pt>
                <c:pt idx="20">
                  <c:v>2953</c:v>
                </c:pt>
                <c:pt idx="21">
                  <c:v>3355</c:v>
                </c:pt>
                <c:pt idx="22">
                  <c:v>4418</c:v>
                </c:pt>
                <c:pt idx="23">
                  <c:v>3931</c:v>
                </c:pt>
                <c:pt idx="24">
                  <c:v>3768</c:v>
                </c:pt>
                <c:pt idx="25">
                  <c:v>3633</c:v>
                </c:pt>
                <c:pt idx="26">
                  <c:v>3565</c:v>
                </c:pt>
                <c:pt idx="27">
                  <c:v>3456</c:v>
                </c:pt>
                <c:pt idx="28">
                  <c:v>3226</c:v>
                </c:pt>
                <c:pt idx="29">
                  <c:v>3094</c:v>
                </c:pt>
                <c:pt idx="30">
                  <c:v>3210</c:v>
                </c:pt>
                <c:pt idx="31">
                  <c:v>3034</c:v>
                </c:pt>
                <c:pt idx="32">
                  <c:v>3131</c:v>
                </c:pt>
                <c:pt idx="33">
                  <c:v>3487</c:v>
                </c:pt>
                <c:pt idx="34">
                  <c:v>3136</c:v>
                </c:pt>
                <c:pt idx="35">
                  <c:v>3702</c:v>
                </c:pt>
                <c:pt idx="36">
                  <c:v>3725</c:v>
                </c:pt>
                <c:pt idx="37">
                  <c:v>3383</c:v>
                </c:pt>
                <c:pt idx="38">
                  <c:v>3688</c:v>
                </c:pt>
                <c:pt idx="39">
                  <c:v>3531</c:v>
                </c:pt>
                <c:pt idx="40">
                  <c:v>3478</c:v>
                </c:pt>
                <c:pt idx="41">
                  <c:v>3203</c:v>
                </c:pt>
                <c:pt idx="42">
                  <c:v>3492</c:v>
                </c:pt>
                <c:pt idx="43">
                  <c:v>3340</c:v>
                </c:pt>
                <c:pt idx="44">
                  <c:v>3303</c:v>
                </c:pt>
                <c:pt idx="45">
                  <c:v>3646</c:v>
                </c:pt>
                <c:pt idx="46">
                  <c:v>3426</c:v>
                </c:pt>
                <c:pt idx="47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6-48A6-B362-2325B32B4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38464"/>
        <c:axId val="6488874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'Tableau complémentaire E'!$D$4</c15:sqref>
                        </c15:formulaRef>
                      </c:ext>
                    </c:extLst>
                    <c:strCache>
                      <c:ptCount val="1"/>
                      <c:pt idx="0">
                        <c:v>Décès en MCO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'Tableau complémentaire E'!$B$5:$B$64</c15:sqref>
                        </c15:formulaRef>
                      </c:ext>
                    </c:extLst>
                    <c:strCache>
                      <c:ptCount val="52"/>
                      <c:pt idx="0">
                        <c:v>2019_01</c:v>
                      </c:pt>
                      <c:pt idx="1">
                        <c:v>2019_02</c:v>
                      </c:pt>
                      <c:pt idx="2">
                        <c:v>2019_03</c:v>
                      </c:pt>
                      <c:pt idx="3">
                        <c:v>2019_04</c:v>
                      </c:pt>
                      <c:pt idx="4">
                        <c:v>2019_05</c:v>
                      </c:pt>
                      <c:pt idx="5">
                        <c:v>2019_06</c:v>
                      </c:pt>
                      <c:pt idx="6">
                        <c:v>2019_07</c:v>
                      </c:pt>
                      <c:pt idx="7">
                        <c:v>2019_08</c:v>
                      </c:pt>
                      <c:pt idx="8">
                        <c:v>2019_09</c:v>
                      </c:pt>
                      <c:pt idx="9">
                        <c:v>2019_10</c:v>
                      </c:pt>
                      <c:pt idx="10">
                        <c:v>2019_11</c:v>
                      </c:pt>
                      <c:pt idx="11">
                        <c:v>2019_12</c:v>
                      </c:pt>
                      <c:pt idx="12">
                        <c:v>2020_01</c:v>
                      </c:pt>
                      <c:pt idx="13">
                        <c:v>2020_02</c:v>
                      </c:pt>
                      <c:pt idx="14">
                        <c:v>2020_03</c:v>
                      </c:pt>
                      <c:pt idx="15">
                        <c:v>2020_04</c:v>
                      </c:pt>
                      <c:pt idx="16">
                        <c:v>2020_05</c:v>
                      </c:pt>
                      <c:pt idx="17">
                        <c:v>2020_06</c:v>
                      </c:pt>
                      <c:pt idx="18">
                        <c:v>2020_07</c:v>
                      </c:pt>
                      <c:pt idx="19">
                        <c:v>2020_08</c:v>
                      </c:pt>
                      <c:pt idx="20">
                        <c:v>2020_09</c:v>
                      </c:pt>
                      <c:pt idx="21">
                        <c:v>2020_10</c:v>
                      </c:pt>
                      <c:pt idx="22">
                        <c:v>2020_11</c:v>
                      </c:pt>
                      <c:pt idx="23">
                        <c:v>2020_12</c:v>
                      </c:pt>
                      <c:pt idx="24">
                        <c:v>2021_01</c:v>
                      </c:pt>
                      <c:pt idx="25">
                        <c:v>2021_02</c:v>
                      </c:pt>
                      <c:pt idx="26">
                        <c:v>2021_03</c:v>
                      </c:pt>
                      <c:pt idx="27">
                        <c:v>2021_04</c:v>
                      </c:pt>
                      <c:pt idx="28">
                        <c:v>2021_05</c:v>
                      </c:pt>
                      <c:pt idx="29">
                        <c:v>2021_06</c:v>
                      </c:pt>
                      <c:pt idx="30">
                        <c:v>2021_07</c:v>
                      </c:pt>
                      <c:pt idx="31">
                        <c:v>2021_08</c:v>
                      </c:pt>
                      <c:pt idx="32">
                        <c:v>2021_09</c:v>
                      </c:pt>
                      <c:pt idx="33">
                        <c:v>2021_10</c:v>
                      </c:pt>
                      <c:pt idx="34">
                        <c:v>2021_11</c:v>
                      </c:pt>
                      <c:pt idx="35">
                        <c:v>2021_12</c:v>
                      </c:pt>
                      <c:pt idx="36">
                        <c:v>2022_01</c:v>
                      </c:pt>
                      <c:pt idx="37">
                        <c:v>2022_02</c:v>
                      </c:pt>
                      <c:pt idx="38">
                        <c:v>2022_03</c:v>
                      </c:pt>
                      <c:pt idx="39">
                        <c:v>2022_04</c:v>
                      </c:pt>
                      <c:pt idx="40">
                        <c:v>2022_05</c:v>
                      </c:pt>
                      <c:pt idx="41">
                        <c:v>2022_06</c:v>
                      </c:pt>
                      <c:pt idx="42">
                        <c:v>2022_07</c:v>
                      </c:pt>
                      <c:pt idx="43">
                        <c:v>2022_08</c:v>
                      </c:pt>
                      <c:pt idx="44">
                        <c:v>2022_09</c:v>
                      </c:pt>
                      <c:pt idx="45">
                        <c:v>2022_10</c:v>
                      </c:pt>
                      <c:pt idx="46">
                        <c:v>2022_11</c:v>
                      </c:pt>
                      <c:pt idx="47">
                        <c:v>2022_12</c:v>
                      </c:pt>
                      <c:pt idx="49">
                        <c:v>Lecture &gt; En décembre 2022, 4 153 décès ont eu lieu en HAD. C’est 11,5 % des décès hospitaliers et représente envion 10 % des personnes hospitalisés en HAD en décembre 2022.</c:v>
                      </c:pt>
                      <c:pt idx="50">
                        <c:v>Champ &gt; Personnes décédées en France et résidant en France.</c:v>
                      </c:pt>
                      <c:pt idx="51">
                        <c:v>Source &gt; PMSI, traitement DREES.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'Tableau complémentaire E'!$D$5:$D$64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28863</c:v>
                      </c:pt>
                      <c:pt idx="1">
                        <c:v>26760</c:v>
                      </c:pt>
                      <c:pt idx="2">
                        <c:v>25877</c:v>
                      </c:pt>
                      <c:pt idx="3">
                        <c:v>23799</c:v>
                      </c:pt>
                      <c:pt idx="4">
                        <c:v>23992</c:v>
                      </c:pt>
                      <c:pt idx="5">
                        <c:v>23011</c:v>
                      </c:pt>
                      <c:pt idx="6">
                        <c:v>23572</c:v>
                      </c:pt>
                      <c:pt idx="7">
                        <c:v>23021</c:v>
                      </c:pt>
                      <c:pt idx="8">
                        <c:v>22055</c:v>
                      </c:pt>
                      <c:pt idx="9">
                        <c:v>24289</c:v>
                      </c:pt>
                      <c:pt idx="10">
                        <c:v>24923</c:v>
                      </c:pt>
                      <c:pt idx="11">
                        <c:v>25804</c:v>
                      </c:pt>
                      <c:pt idx="12">
                        <c:v>27728</c:v>
                      </c:pt>
                      <c:pt idx="13">
                        <c:v>24715</c:v>
                      </c:pt>
                      <c:pt idx="14">
                        <c:v>29253</c:v>
                      </c:pt>
                      <c:pt idx="15">
                        <c:v>28496</c:v>
                      </c:pt>
                      <c:pt idx="16">
                        <c:v>22221</c:v>
                      </c:pt>
                      <c:pt idx="17">
                        <c:v>21376</c:v>
                      </c:pt>
                      <c:pt idx="18">
                        <c:v>22175</c:v>
                      </c:pt>
                      <c:pt idx="19">
                        <c:v>23303</c:v>
                      </c:pt>
                      <c:pt idx="20">
                        <c:v>23463</c:v>
                      </c:pt>
                      <c:pt idx="21">
                        <c:v>27372</c:v>
                      </c:pt>
                      <c:pt idx="22">
                        <c:v>30810</c:v>
                      </c:pt>
                      <c:pt idx="23">
                        <c:v>29825</c:v>
                      </c:pt>
                      <c:pt idx="24">
                        <c:v>31483</c:v>
                      </c:pt>
                      <c:pt idx="25">
                        <c:v>27674</c:v>
                      </c:pt>
                      <c:pt idx="26">
                        <c:v>29318</c:v>
                      </c:pt>
                      <c:pt idx="27">
                        <c:v>29126</c:v>
                      </c:pt>
                      <c:pt idx="28">
                        <c:v>25783</c:v>
                      </c:pt>
                      <c:pt idx="29">
                        <c:v>22240</c:v>
                      </c:pt>
                      <c:pt idx="30">
                        <c:v>23132</c:v>
                      </c:pt>
                      <c:pt idx="31">
                        <c:v>24633</c:v>
                      </c:pt>
                      <c:pt idx="32">
                        <c:v>23857</c:v>
                      </c:pt>
                      <c:pt idx="33">
                        <c:v>25204</c:v>
                      </c:pt>
                      <c:pt idx="34">
                        <c:v>25397</c:v>
                      </c:pt>
                      <c:pt idx="35">
                        <c:v>30380</c:v>
                      </c:pt>
                      <c:pt idx="36">
                        <c:v>31793</c:v>
                      </c:pt>
                      <c:pt idx="37">
                        <c:v>26890</c:v>
                      </c:pt>
                      <c:pt idx="38">
                        <c:v>26881</c:v>
                      </c:pt>
                      <c:pt idx="39">
                        <c:v>26204</c:v>
                      </c:pt>
                      <c:pt idx="40">
                        <c:v>24056</c:v>
                      </c:pt>
                      <c:pt idx="41">
                        <c:v>23025</c:v>
                      </c:pt>
                      <c:pt idx="42">
                        <c:v>25443</c:v>
                      </c:pt>
                      <c:pt idx="43">
                        <c:v>24272</c:v>
                      </c:pt>
                      <c:pt idx="44">
                        <c:v>22926</c:v>
                      </c:pt>
                      <c:pt idx="45">
                        <c:v>25938</c:v>
                      </c:pt>
                      <c:pt idx="46">
                        <c:v>25514</c:v>
                      </c:pt>
                      <c:pt idx="47">
                        <c:v>31788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FE9-46E7-AE60-BEC4C1EF7FE8}"/>
                  </c:ext>
                </c:extLst>
              </c15:ser>
            </c15:filteredLineSeries>
          </c:ext>
        </c:extLst>
      </c:lineChart>
      <c:catAx>
        <c:axId val="3339881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4697712"/>
        <c:crosses val="autoZero"/>
        <c:auto val="1"/>
        <c:lblAlgn val="ctr"/>
        <c:lblOffset val="100"/>
        <c:tickLblSkip val="3"/>
        <c:tickMarkSkip val="4"/>
        <c:noMultiLvlLbl val="0"/>
      </c:catAx>
      <c:valAx>
        <c:axId val="844697712"/>
        <c:scaling>
          <c:orientation val="minMax"/>
          <c:max val="0.2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fr-FR" sz="12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rPr>
                  <a:t>Proportion (en Part)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fr-FR" sz="1200" b="1" i="0" u="none" strike="noStrike" kern="1200" baseline="0">
                  <a:solidFill>
                    <a:srgbClr val="00B05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3988192"/>
        <c:crosses val="autoZero"/>
        <c:crossBetween val="between"/>
      </c:valAx>
      <c:valAx>
        <c:axId val="648887408"/>
        <c:scaling>
          <c:orientation val="minMax"/>
          <c:max val="5000"/>
          <c:min val="3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rPr>
                  <a:t>Nombre de  eécès en </a:t>
                </a:r>
                <a:r>
                  <a:rPr lang="fr-FR" sz="1200" baseline="0">
                    <a:solidFill>
                      <a:srgbClr val="FF0000"/>
                    </a:solidFill>
                  </a:rPr>
                  <a:t>hospitalisation</a:t>
                </a:r>
                <a:r>
                  <a:rPr lang="fr-FR" baseline="0"/>
                  <a:t> </a:t>
                </a:r>
                <a:r>
                  <a:rPr lang="fr-FR" sz="12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rPr>
                  <a:t>à domicie  (N</a:t>
                </a:r>
                <a:r>
                  <a:rPr lang="fr-FR" baseline="0"/>
                  <a:t>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138464"/>
        <c:crosses val="max"/>
        <c:crossBetween val="between"/>
      </c:valAx>
      <c:catAx>
        <c:axId val="30813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8887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23847973225358216"/>
          <c:y val="0.93679672692200411"/>
          <c:w val="0.53695577900959723"/>
          <c:h val="6.320327307799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/>
              <a:t>Maladies de l'appareil circulatoire</a:t>
            </a:r>
          </a:p>
        </c:rich>
      </c:tx>
      <c:layout>
        <c:manualLayout>
          <c:xMode val="edge"/>
          <c:yMode val="edge"/>
          <c:x val="2.6955341228218417E-2"/>
          <c:y val="2.0637895129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265146832334824"/>
          <c:y val="9.2027026188918559E-2"/>
          <c:w val="0.68942722468286433"/>
          <c:h val="0.78200623664831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'Tableau complémentaire G'!$P$5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G'!$P$6:$P$23</c:f>
              <c:numCache>
                <c:formatCode>General</c:formatCode>
                <c:ptCount val="18"/>
                <c:pt idx="0">
                  <c:v>420.9</c:v>
                </c:pt>
                <c:pt idx="1">
                  <c:v>231.2</c:v>
                </c:pt>
                <c:pt idx="2">
                  <c:v>194.2</c:v>
                </c:pt>
                <c:pt idx="3">
                  <c:v>272</c:v>
                </c:pt>
                <c:pt idx="4">
                  <c:v>175.4</c:v>
                </c:pt>
                <c:pt idx="5">
                  <c:v>182.1</c:v>
                </c:pt>
                <c:pt idx="6">
                  <c:v>201.1</c:v>
                </c:pt>
                <c:pt idx="7">
                  <c:v>197</c:v>
                </c:pt>
                <c:pt idx="8">
                  <c:v>206.2</c:v>
                </c:pt>
                <c:pt idx="9">
                  <c:v>212.1</c:v>
                </c:pt>
                <c:pt idx="10">
                  <c:v>157.1</c:v>
                </c:pt>
                <c:pt idx="11">
                  <c:v>233.4</c:v>
                </c:pt>
                <c:pt idx="12">
                  <c:v>219.4</c:v>
                </c:pt>
                <c:pt idx="13">
                  <c:v>196.9</c:v>
                </c:pt>
                <c:pt idx="14">
                  <c:v>199.2</c:v>
                </c:pt>
                <c:pt idx="15">
                  <c:v>224.7</c:v>
                </c:pt>
                <c:pt idx="16">
                  <c:v>206.4</c:v>
                </c:pt>
                <c:pt idx="17">
                  <c:v>187.1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1-456B-9871-8449E7E7AF26}"/>
            </c:ext>
          </c:extLst>
        </c:ser>
        <c:ser>
          <c:idx val="1"/>
          <c:order val="1"/>
          <c:tx>
            <c:strRef>
              <c:f>'Tableau complémentaire G'!$Q$5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G'!$Q$6:$Q$23</c:f>
              <c:numCache>
                <c:formatCode>General</c:formatCode>
                <c:ptCount val="18"/>
                <c:pt idx="0">
                  <c:v>288.39999999999998</c:v>
                </c:pt>
                <c:pt idx="1">
                  <c:v>236.4</c:v>
                </c:pt>
                <c:pt idx="2">
                  <c:v>177.5</c:v>
                </c:pt>
                <c:pt idx="3">
                  <c:v>190.2</c:v>
                </c:pt>
                <c:pt idx="4">
                  <c:v>179.9</c:v>
                </c:pt>
                <c:pt idx="5">
                  <c:v>175.3</c:v>
                </c:pt>
                <c:pt idx="6">
                  <c:v>193.9</c:v>
                </c:pt>
                <c:pt idx="7">
                  <c:v>190.3</c:v>
                </c:pt>
                <c:pt idx="8">
                  <c:v>200.1</c:v>
                </c:pt>
                <c:pt idx="9">
                  <c:v>217.8</c:v>
                </c:pt>
                <c:pt idx="10">
                  <c:v>158.6</c:v>
                </c:pt>
                <c:pt idx="11">
                  <c:v>229.9</c:v>
                </c:pt>
                <c:pt idx="12">
                  <c:v>211.8</c:v>
                </c:pt>
                <c:pt idx="13">
                  <c:v>192.6</c:v>
                </c:pt>
                <c:pt idx="14">
                  <c:v>202.2</c:v>
                </c:pt>
                <c:pt idx="15">
                  <c:v>216.5</c:v>
                </c:pt>
                <c:pt idx="16">
                  <c:v>201.8</c:v>
                </c:pt>
                <c:pt idx="17">
                  <c:v>179.2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1-456B-9871-8449E7E7AF26}"/>
            </c:ext>
          </c:extLst>
        </c:ser>
        <c:ser>
          <c:idx val="2"/>
          <c:order val="2"/>
          <c:tx>
            <c:strRef>
              <c:f>'Tableau complémentaire G'!$R$5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G'!$R$6:$R$23</c:f>
              <c:numCache>
                <c:formatCode>General</c:formatCode>
                <c:ptCount val="18"/>
                <c:pt idx="0">
                  <c:v>305.89999999999998</c:v>
                </c:pt>
                <c:pt idx="1">
                  <c:v>233.1</c:v>
                </c:pt>
                <c:pt idx="2">
                  <c:v>193</c:v>
                </c:pt>
                <c:pt idx="3">
                  <c:v>232.9</c:v>
                </c:pt>
                <c:pt idx="4">
                  <c:v>198.9</c:v>
                </c:pt>
                <c:pt idx="5">
                  <c:v>164.4</c:v>
                </c:pt>
                <c:pt idx="6">
                  <c:v>182.2</c:v>
                </c:pt>
                <c:pt idx="7">
                  <c:v>178.8</c:v>
                </c:pt>
                <c:pt idx="8">
                  <c:v>185.9</c:v>
                </c:pt>
                <c:pt idx="9">
                  <c:v>201</c:v>
                </c:pt>
                <c:pt idx="10">
                  <c:v>151</c:v>
                </c:pt>
                <c:pt idx="11">
                  <c:v>209.8</c:v>
                </c:pt>
                <c:pt idx="12">
                  <c:v>201.1</c:v>
                </c:pt>
                <c:pt idx="13">
                  <c:v>163.19999999999999</c:v>
                </c:pt>
                <c:pt idx="14">
                  <c:v>187.1</c:v>
                </c:pt>
                <c:pt idx="15">
                  <c:v>206.7</c:v>
                </c:pt>
                <c:pt idx="16">
                  <c:v>190.6</c:v>
                </c:pt>
                <c:pt idx="17">
                  <c:v>174.5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71-456B-9871-8449E7E7AF26}"/>
            </c:ext>
          </c:extLst>
        </c:ser>
        <c:ser>
          <c:idx val="3"/>
          <c:order val="3"/>
          <c:tx>
            <c:strRef>
              <c:f>'Tableau complémentaire G'!$S$5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G'!$S$6:$S$23</c:f>
              <c:numCache>
                <c:formatCode>General</c:formatCode>
                <c:ptCount val="18"/>
                <c:pt idx="0">
                  <c:v>401</c:v>
                </c:pt>
                <c:pt idx="1">
                  <c:v>212</c:v>
                </c:pt>
                <c:pt idx="2">
                  <c:v>180.6</c:v>
                </c:pt>
                <c:pt idx="3">
                  <c:v>159.6</c:v>
                </c:pt>
                <c:pt idx="4">
                  <c:v>189.1</c:v>
                </c:pt>
                <c:pt idx="5">
                  <c:v>160.9</c:v>
                </c:pt>
                <c:pt idx="6">
                  <c:v>176.8</c:v>
                </c:pt>
                <c:pt idx="7">
                  <c:v>170.4</c:v>
                </c:pt>
                <c:pt idx="8">
                  <c:v>177.6</c:v>
                </c:pt>
                <c:pt idx="9">
                  <c:v>198.9</c:v>
                </c:pt>
                <c:pt idx="10">
                  <c:v>145.80000000000001</c:v>
                </c:pt>
                <c:pt idx="11">
                  <c:v>209.8</c:v>
                </c:pt>
                <c:pt idx="12">
                  <c:v>187.3</c:v>
                </c:pt>
                <c:pt idx="13">
                  <c:v>171.5</c:v>
                </c:pt>
                <c:pt idx="14">
                  <c:v>184.3</c:v>
                </c:pt>
                <c:pt idx="15">
                  <c:v>192.5</c:v>
                </c:pt>
                <c:pt idx="16">
                  <c:v>184.4</c:v>
                </c:pt>
                <c:pt idx="17">
                  <c:v>162.9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71-456B-9871-8449E7E7AF26}"/>
            </c:ext>
          </c:extLst>
        </c:ser>
        <c:ser>
          <c:idx val="4"/>
          <c:order val="4"/>
          <c:tx>
            <c:strRef>
              <c:f>'Tableau complémentaire G'!$T$5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G'!$T$6:$T$23</c:f>
              <c:numCache>
                <c:formatCode>General</c:formatCode>
                <c:ptCount val="18"/>
                <c:pt idx="0">
                  <c:v>426.4</c:v>
                </c:pt>
                <c:pt idx="1">
                  <c:v>203.9</c:v>
                </c:pt>
                <c:pt idx="2">
                  <c:v>199.1</c:v>
                </c:pt>
                <c:pt idx="3">
                  <c:v>194.5</c:v>
                </c:pt>
                <c:pt idx="4">
                  <c:v>196.6</c:v>
                </c:pt>
                <c:pt idx="5">
                  <c:v>159.5</c:v>
                </c:pt>
                <c:pt idx="6">
                  <c:v>179.4</c:v>
                </c:pt>
                <c:pt idx="7">
                  <c:v>173.7</c:v>
                </c:pt>
                <c:pt idx="8">
                  <c:v>183.6</c:v>
                </c:pt>
                <c:pt idx="9">
                  <c:v>203</c:v>
                </c:pt>
                <c:pt idx="10">
                  <c:v>147.5</c:v>
                </c:pt>
                <c:pt idx="11">
                  <c:v>202.3</c:v>
                </c:pt>
                <c:pt idx="12">
                  <c:v>187.3</c:v>
                </c:pt>
                <c:pt idx="13">
                  <c:v>173.4</c:v>
                </c:pt>
                <c:pt idx="14">
                  <c:v>186.4</c:v>
                </c:pt>
                <c:pt idx="15">
                  <c:v>194</c:v>
                </c:pt>
                <c:pt idx="16">
                  <c:v>183.4</c:v>
                </c:pt>
                <c:pt idx="17">
                  <c:v>166.5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71-456B-9871-8449E7E7AF26}"/>
            </c:ext>
          </c:extLst>
        </c:ser>
        <c:ser>
          <c:idx val="5"/>
          <c:order val="5"/>
          <c:tx>
            <c:strRef>
              <c:f>'Tableau complémentaire G'!$U$5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G'!$U$6:$U$23</c:f>
              <c:numCache>
                <c:formatCode>General</c:formatCode>
                <c:ptCount val="18"/>
                <c:pt idx="0">
                  <c:v>448.5</c:v>
                </c:pt>
                <c:pt idx="1">
                  <c:v>209.5</c:v>
                </c:pt>
                <c:pt idx="2">
                  <c:v>185.6</c:v>
                </c:pt>
                <c:pt idx="3">
                  <c:v>227.6</c:v>
                </c:pt>
                <c:pt idx="4">
                  <c:v>187.3</c:v>
                </c:pt>
                <c:pt idx="5">
                  <c:v>159.30000000000001</c:v>
                </c:pt>
                <c:pt idx="6">
                  <c:v>180.2</c:v>
                </c:pt>
                <c:pt idx="7">
                  <c:v>179.2</c:v>
                </c:pt>
                <c:pt idx="8">
                  <c:v>184.9</c:v>
                </c:pt>
                <c:pt idx="9">
                  <c:v>205.9</c:v>
                </c:pt>
                <c:pt idx="10">
                  <c:v>144.5</c:v>
                </c:pt>
                <c:pt idx="11">
                  <c:v>208.3</c:v>
                </c:pt>
                <c:pt idx="12">
                  <c:v>189.5</c:v>
                </c:pt>
                <c:pt idx="13">
                  <c:v>170.7</c:v>
                </c:pt>
                <c:pt idx="14">
                  <c:v>183.4</c:v>
                </c:pt>
                <c:pt idx="15">
                  <c:v>197.2</c:v>
                </c:pt>
                <c:pt idx="16">
                  <c:v>175.8</c:v>
                </c:pt>
                <c:pt idx="17">
                  <c:v>164.8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71-456B-9871-8449E7E7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42176"/>
        <c:axId val="471240536"/>
      </c:barChart>
      <c:catAx>
        <c:axId val="47124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0536"/>
        <c:crosses val="autoZero"/>
        <c:auto val="1"/>
        <c:lblAlgn val="ctr"/>
        <c:lblOffset val="100"/>
        <c:noMultiLvlLbl val="0"/>
      </c:catAx>
      <c:valAx>
        <c:axId val="47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mortalité standardisé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518913305001647"/>
          <c:y val="7.8560456512200734E-3"/>
          <c:w val="0.59316333535231169"/>
          <c:h val="5.8044486310060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/>
              <a:t>Maladies</a:t>
            </a:r>
            <a:r>
              <a:rPr lang="fr-FR" sz="1800" baseline="0"/>
              <a:t> de l'appareil respiratoire</a:t>
            </a:r>
            <a:endParaRPr lang="fr-FR" sz="1800"/>
          </a:p>
        </c:rich>
      </c:tx>
      <c:layout>
        <c:manualLayout>
          <c:xMode val="edge"/>
          <c:yMode val="edge"/>
          <c:x val="2.6955341228218417E-2"/>
          <c:y val="2.0637895129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265146832334824"/>
          <c:y val="9.2027026188918559E-2"/>
          <c:w val="0.68942722468286433"/>
          <c:h val="0.78200623664831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'Tableau complémentaire G'!$V$5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G'!$V$6:$V$23</c:f>
              <c:numCache>
                <c:formatCode>General</c:formatCode>
                <c:ptCount val="18"/>
                <c:pt idx="0">
                  <c:v>81.3</c:v>
                </c:pt>
                <c:pt idx="1">
                  <c:v>84.3</c:v>
                </c:pt>
                <c:pt idx="2">
                  <c:v>43</c:v>
                </c:pt>
                <c:pt idx="3">
                  <c:v>57.6</c:v>
                </c:pt>
                <c:pt idx="4">
                  <c:v>34.5</c:v>
                </c:pt>
                <c:pt idx="5">
                  <c:v>65.599999999999994</c:v>
                </c:pt>
                <c:pt idx="6">
                  <c:v>60.9</c:v>
                </c:pt>
                <c:pt idx="7">
                  <c:v>62.5</c:v>
                </c:pt>
                <c:pt idx="8">
                  <c:v>59.3</c:v>
                </c:pt>
                <c:pt idx="9">
                  <c:v>62</c:v>
                </c:pt>
                <c:pt idx="10">
                  <c:v>55.9</c:v>
                </c:pt>
                <c:pt idx="11">
                  <c:v>86.5</c:v>
                </c:pt>
                <c:pt idx="12">
                  <c:v>72.2</c:v>
                </c:pt>
                <c:pt idx="13">
                  <c:v>50.5</c:v>
                </c:pt>
                <c:pt idx="14">
                  <c:v>56</c:v>
                </c:pt>
                <c:pt idx="15">
                  <c:v>70.7</c:v>
                </c:pt>
                <c:pt idx="16">
                  <c:v>66.8</c:v>
                </c:pt>
                <c:pt idx="17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1-4944-8B8E-EE9ED3D9D47B}"/>
            </c:ext>
          </c:extLst>
        </c:ser>
        <c:ser>
          <c:idx val="1"/>
          <c:order val="1"/>
          <c:tx>
            <c:strRef>
              <c:f>'Tableau complémentaire G'!$W$5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G'!$W$6:$W$23</c:f>
              <c:numCache>
                <c:formatCode>General</c:formatCode>
                <c:ptCount val="18"/>
                <c:pt idx="0">
                  <c:v>60</c:v>
                </c:pt>
                <c:pt idx="1">
                  <c:v>78.599999999999994</c:v>
                </c:pt>
                <c:pt idx="2">
                  <c:v>43.5</c:v>
                </c:pt>
                <c:pt idx="3">
                  <c:v>39.799999999999997</c:v>
                </c:pt>
                <c:pt idx="4">
                  <c:v>31</c:v>
                </c:pt>
                <c:pt idx="5">
                  <c:v>63</c:v>
                </c:pt>
                <c:pt idx="6">
                  <c:v>58.5</c:v>
                </c:pt>
                <c:pt idx="7">
                  <c:v>59.8</c:v>
                </c:pt>
                <c:pt idx="8">
                  <c:v>60.1</c:v>
                </c:pt>
                <c:pt idx="9">
                  <c:v>64.900000000000006</c:v>
                </c:pt>
                <c:pt idx="10">
                  <c:v>54.7</c:v>
                </c:pt>
                <c:pt idx="11">
                  <c:v>86.4</c:v>
                </c:pt>
                <c:pt idx="12">
                  <c:v>77.8</c:v>
                </c:pt>
                <c:pt idx="13">
                  <c:v>46.7</c:v>
                </c:pt>
                <c:pt idx="14">
                  <c:v>58</c:v>
                </c:pt>
                <c:pt idx="15">
                  <c:v>69.3</c:v>
                </c:pt>
                <c:pt idx="16">
                  <c:v>62</c:v>
                </c:pt>
                <c:pt idx="17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1-4944-8B8E-EE9ED3D9D47B}"/>
            </c:ext>
          </c:extLst>
        </c:ser>
        <c:ser>
          <c:idx val="2"/>
          <c:order val="2"/>
          <c:tx>
            <c:strRef>
              <c:f>'Tableau complémentaire G'!$X$5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G'!$X$6:$X$23</c:f>
              <c:numCache>
                <c:formatCode>General</c:formatCode>
                <c:ptCount val="18"/>
                <c:pt idx="0">
                  <c:v>88.2</c:v>
                </c:pt>
                <c:pt idx="1">
                  <c:v>73.5</c:v>
                </c:pt>
                <c:pt idx="2">
                  <c:v>46.7</c:v>
                </c:pt>
                <c:pt idx="3">
                  <c:v>52.4</c:v>
                </c:pt>
                <c:pt idx="4">
                  <c:v>44.5</c:v>
                </c:pt>
                <c:pt idx="5">
                  <c:v>64.7</c:v>
                </c:pt>
                <c:pt idx="6">
                  <c:v>55.7</c:v>
                </c:pt>
                <c:pt idx="7">
                  <c:v>57.5</c:v>
                </c:pt>
                <c:pt idx="8">
                  <c:v>59.7</c:v>
                </c:pt>
                <c:pt idx="9">
                  <c:v>64.8</c:v>
                </c:pt>
                <c:pt idx="10">
                  <c:v>54.6</c:v>
                </c:pt>
                <c:pt idx="11">
                  <c:v>81.3</c:v>
                </c:pt>
                <c:pt idx="12">
                  <c:v>72.900000000000006</c:v>
                </c:pt>
                <c:pt idx="13">
                  <c:v>50.7</c:v>
                </c:pt>
                <c:pt idx="14">
                  <c:v>56.5</c:v>
                </c:pt>
                <c:pt idx="15">
                  <c:v>65.3</c:v>
                </c:pt>
                <c:pt idx="16">
                  <c:v>63.3</c:v>
                </c:pt>
                <c:pt idx="17">
                  <c:v>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21-4944-8B8E-EE9ED3D9D47B}"/>
            </c:ext>
          </c:extLst>
        </c:ser>
        <c:ser>
          <c:idx val="3"/>
          <c:order val="3"/>
          <c:tx>
            <c:strRef>
              <c:f>'Tableau complémentaire G'!$Y$5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G'!$Y$6:$Y$23</c:f>
              <c:numCache>
                <c:formatCode>General</c:formatCode>
                <c:ptCount val="18"/>
                <c:pt idx="0">
                  <c:v>96.2</c:v>
                </c:pt>
                <c:pt idx="1">
                  <c:v>65.900000000000006</c:v>
                </c:pt>
                <c:pt idx="2">
                  <c:v>43.1</c:v>
                </c:pt>
                <c:pt idx="3">
                  <c:v>54.8</c:v>
                </c:pt>
                <c:pt idx="4">
                  <c:v>46.5</c:v>
                </c:pt>
                <c:pt idx="5">
                  <c:v>52.9</c:v>
                </c:pt>
                <c:pt idx="6">
                  <c:v>48.2</c:v>
                </c:pt>
                <c:pt idx="7">
                  <c:v>49.4</c:v>
                </c:pt>
                <c:pt idx="8">
                  <c:v>48.4</c:v>
                </c:pt>
                <c:pt idx="9">
                  <c:v>57.3</c:v>
                </c:pt>
                <c:pt idx="10">
                  <c:v>46.7</c:v>
                </c:pt>
                <c:pt idx="11">
                  <c:v>70.5</c:v>
                </c:pt>
                <c:pt idx="12">
                  <c:v>62.3</c:v>
                </c:pt>
                <c:pt idx="13">
                  <c:v>42.2</c:v>
                </c:pt>
                <c:pt idx="14">
                  <c:v>49</c:v>
                </c:pt>
                <c:pt idx="15">
                  <c:v>59</c:v>
                </c:pt>
                <c:pt idx="16">
                  <c:v>50.4</c:v>
                </c:pt>
                <c:pt idx="17">
                  <c:v>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21-4944-8B8E-EE9ED3D9D47B}"/>
            </c:ext>
          </c:extLst>
        </c:ser>
        <c:ser>
          <c:idx val="4"/>
          <c:order val="4"/>
          <c:tx>
            <c:strRef>
              <c:f>'Tableau complémentaire G'!$Z$5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G'!$Z$6:$Z$23</c:f>
              <c:numCache>
                <c:formatCode>General</c:formatCode>
                <c:ptCount val="18"/>
                <c:pt idx="0">
                  <c:v>123.5</c:v>
                </c:pt>
                <c:pt idx="1">
                  <c:v>64.2</c:v>
                </c:pt>
                <c:pt idx="2">
                  <c:v>43.5</c:v>
                </c:pt>
                <c:pt idx="3">
                  <c:v>53.3</c:v>
                </c:pt>
                <c:pt idx="4">
                  <c:v>34.9</c:v>
                </c:pt>
                <c:pt idx="5">
                  <c:v>50.1</c:v>
                </c:pt>
                <c:pt idx="6">
                  <c:v>44.9</c:v>
                </c:pt>
                <c:pt idx="7">
                  <c:v>49.1</c:v>
                </c:pt>
                <c:pt idx="8">
                  <c:v>48.2</c:v>
                </c:pt>
                <c:pt idx="9">
                  <c:v>51.4</c:v>
                </c:pt>
                <c:pt idx="10">
                  <c:v>44.1</c:v>
                </c:pt>
                <c:pt idx="11">
                  <c:v>63</c:v>
                </c:pt>
                <c:pt idx="12">
                  <c:v>56.2</c:v>
                </c:pt>
                <c:pt idx="13">
                  <c:v>43.6</c:v>
                </c:pt>
                <c:pt idx="14">
                  <c:v>47.3</c:v>
                </c:pt>
                <c:pt idx="15">
                  <c:v>53.8</c:v>
                </c:pt>
                <c:pt idx="16">
                  <c:v>46.3</c:v>
                </c:pt>
                <c:pt idx="17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1-4944-8B8E-EE9ED3D9D47B}"/>
            </c:ext>
          </c:extLst>
        </c:ser>
        <c:ser>
          <c:idx val="5"/>
          <c:order val="5"/>
          <c:tx>
            <c:strRef>
              <c:f>'Tableau complémentaire G'!$AA$5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G'!$AA$6:$AA$23</c:f>
              <c:numCache>
                <c:formatCode>General</c:formatCode>
                <c:ptCount val="18"/>
                <c:pt idx="0">
                  <c:v>127.5</c:v>
                </c:pt>
                <c:pt idx="1">
                  <c:v>75.3</c:v>
                </c:pt>
                <c:pt idx="2">
                  <c:v>45</c:v>
                </c:pt>
                <c:pt idx="3">
                  <c:v>70.099999999999994</c:v>
                </c:pt>
                <c:pt idx="4">
                  <c:v>38.1</c:v>
                </c:pt>
                <c:pt idx="5">
                  <c:v>58.5</c:v>
                </c:pt>
                <c:pt idx="6">
                  <c:v>56.4</c:v>
                </c:pt>
                <c:pt idx="7">
                  <c:v>55.1</c:v>
                </c:pt>
                <c:pt idx="8">
                  <c:v>56.8</c:v>
                </c:pt>
                <c:pt idx="9">
                  <c:v>64</c:v>
                </c:pt>
                <c:pt idx="10">
                  <c:v>54.5</c:v>
                </c:pt>
                <c:pt idx="11">
                  <c:v>79.7</c:v>
                </c:pt>
                <c:pt idx="12">
                  <c:v>68.8</c:v>
                </c:pt>
                <c:pt idx="13">
                  <c:v>55.4</c:v>
                </c:pt>
                <c:pt idx="14">
                  <c:v>54.9</c:v>
                </c:pt>
                <c:pt idx="15">
                  <c:v>66.099999999999994</c:v>
                </c:pt>
                <c:pt idx="16">
                  <c:v>56.5</c:v>
                </c:pt>
                <c:pt idx="17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21-4944-8B8E-EE9ED3D9D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42176"/>
        <c:axId val="471240536"/>
      </c:barChart>
      <c:catAx>
        <c:axId val="47124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0536"/>
        <c:crosses val="autoZero"/>
        <c:auto val="1"/>
        <c:lblAlgn val="ctr"/>
        <c:lblOffset val="100"/>
        <c:noMultiLvlLbl val="0"/>
      </c:catAx>
      <c:valAx>
        <c:axId val="47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mortalité standardisé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13082762210357"/>
          <c:y val="2.0280409077872555E-2"/>
          <c:w val="0.60512914731812373"/>
          <c:h val="5.8044486310060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/>
              <a:t>Maladies du système nerveux</a:t>
            </a:r>
          </a:p>
        </c:rich>
      </c:tx>
      <c:layout>
        <c:manualLayout>
          <c:xMode val="edge"/>
          <c:yMode val="edge"/>
          <c:x val="2.6955341228218417E-2"/>
          <c:y val="2.0637895129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265146832334824"/>
          <c:y val="9.2027026188918559E-2"/>
          <c:w val="0.68942722468286433"/>
          <c:h val="0.78200623664831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'Tableau complémentaire G'!$AB$5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G'!$AB$6:$AB$23</c:f>
              <c:numCache>
                <c:formatCode>General</c:formatCode>
                <c:ptCount val="18"/>
                <c:pt idx="0">
                  <c:v>25.5</c:v>
                </c:pt>
                <c:pt idx="1">
                  <c:v>45.2</c:v>
                </c:pt>
                <c:pt idx="2">
                  <c:v>57.1</c:v>
                </c:pt>
                <c:pt idx="3">
                  <c:v>46.1</c:v>
                </c:pt>
                <c:pt idx="4">
                  <c:v>49.9</c:v>
                </c:pt>
                <c:pt idx="5">
                  <c:v>53.2</c:v>
                </c:pt>
                <c:pt idx="6">
                  <c:v>49.7</c:v>
                </c:pt>
                <c:pt idx="7">
                  <c:v>58.2</c:v>
                </c:pt>
                <c:pt idx="8">
                  <c:v>49.4</c:v>
                </c:pt>
                <c:pt idx="9">
                  <c:v>52.9</c:v>
                </c:pt>
                <c:pt idx="10">
                  <c:v>46.5</c:v>
                </c:pt>
                <c:pt idx="11">
                  <c:v>59.9</c:v>
                </c:pt>
                <c:pt idx="12">
                  <c:v>53.3</c:v>
                </c:pt>
                <c:pt idx="13">
                  <c:v>46.8</c:v>
                </c:pt>
                <c:pt idx="14">
                  <c:v>52.2</c:v>
                </c:pt>
                <c:pt idx="15">
                  <c:v>53.9</c:v>
                </c:pt>
                <c:pt idx="16">
                  <c:v>54.6</c:v>
                </c:pt>
                <c:pt idx="17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E-4048-B1CD-51DA2E06577E}"/>
            </c:ext>
          </c:extLst>
        </c:ser>
        <c:ser>
          <c:idx val="1"/>
          <c:order val="1"/>
          <c:tx>
            <c:strRef>
              <c:f>'Tableau complémentaire G'!$AC$5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G'!$AC$6:$AC$23</c:f>
              <c:numCache>
                <c:formatCode>General</c:formatCode>
                <c:ptCount val="18"/>
                <c:pt idx="0">
                  <c:v>33.299999999999997</c:v>
                </c:pt>
                <c:pt idx="1">
                  <c:v>49.9</c:v>
                </c:pt>
                <c:pt idx="2">
                  <c:v>58.9</c:v>
                </c:pt>
                <c:pt idx="3">
                  <c:v>20.6</c:v>
                </c:pt>
                <c:pt idx="4">
                  <c:v>57.9</c:v>
                </c:pt>
                <c:pt idx="5">
                  <c:v>52</c:v>
                </c:pt>
                <c:pt idx="6">
                  <c:v>50.7</c:v>
                </c:pt>
                <c:pt idx="7">
                  <c:v>55.5</c:v>
                </c:pt>
                <c:pt idx="8">
                  <c:v>48.1</c:v>
                </c:pt>
                <c:pt idx="9">
                  <c:v>54.4</c:v>
                </c:pt>
                <c:pt idx="10">
                  <c:v>45.3</c:v>
                </c:pt>
                <c:pt idx="11">
                  <c:v>58.7</c:v>
                </c:pt>
                <c:pt idx="12">
                  <c:v>54.7</c:v>
                </c:pt>
                <c:pt idx="13">
                  <c:v>42.9</c:v>
                </c:pt>
                <c:pt idx="14">
                  <c:v>49.7</c:v>
                </c:pt>
                <c:pt idx="15">
                  <c:v>56.1</c:v>
                </c:pt>
                <c:pt idx="16">
                  <c:v>52.3</c:v>
                </c:pt>
                <c:pt idx="17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E-4048-B1CD-51DA2E06577E}"/>
            </c:ext>
          </c:extLst>
        </c:ser>
        <c:ser>
          <c:idx val="2"/>
          <c:order val="2"/>
          <c:tx>
            <c:strRef>
              <c:f>'Tableau complémentaire G'!$AD$5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G'!$AD$6:$AD$23</c:f>
              <c:numCache>
                <c:formatCode>General</c:formatCode>
                <c:ptCount val="18"/>
                <c:pt idx="0">
                  <c:v>33.4</c:v>
                </c:pt>
                <c:pt idx="1">
                  <c:v>51.8</c:v>
                </c:pt>
                <c:pt idx="2">
                  <c:v>68.8</c:v>
                </c:pt>
                <c:pt idx="3">
                  <c:v>39.1</c:v>
                </c:pt>
                <c:pt idx="4">
                  <c:v>58.8</c:v>
                </c:pt>
                <c:pt idx="5">
                  <c:v>49.6</c:v>
                </c:pt>
                <c:pt idx="6">
                  <c:v>45.8</c:v>
                </c:pt>
                <c:pt idx="7">
                  <c:v>52.6</c:v>
                </c:pt>
                <c:pt idx="8">
                  <c:v>46.4</c:v>
                </c:pt>
                <c:pt idx="9">
                  <c:v>53</c:v>
                </c:pt>
                <c:pt idx="10">
                  <c:v>44.1</c:v>
                </c:pt>
                <c:pt idx="11">
                  <c:v>58.7</c:v>
                </c:pt>
                <c:pt idx="12">
                  <c:v>49.9</c:v>
                </c:pt>
                <c:pt idx="13">
                  <c:v>48.5</c:v>
                </c:pt>
                <c:pt idx="14">
                  <c:v>52.5</c:v>
                </c:pt>
                <c:pt idx="15">
                  <c:v>50.9</c:v>
                </c:pt>
                <c:pt idx="16">
                  <c:v>51.4</c:v>
                </c:pt>
                <c:pt idx="17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E-4048-B1CD-51DA2E06577E}"/>
            </c:ext>
          </c:extLst>
        </c:ser>
        <c:ser>
          <c:idx val="3"/>
          <c:order val="3"/>
          <c:tx>
            <c:strRef>
              <c:f>'Tableau complémentaire G'!$AE$5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G'!$AE$6:$AE$23</c:f>
              <c:numCache>
                <c:formatCode>General</c:formatCode>
                <c:ptCount val="18"/>
                <c:pt idx="0">
                  <c:v>21.5</c:v>
                </c:pt>
                <c:pt idx="1">
                  <c:v>48.1</c:v>
                </c:pt>
                <c:pt idx="2">
                  <c:v>61.4</c:v>
                </c:pt>
                <c:pt idx="3">
                  <c:v>51.5</c:v>
                </c:pt>
                <c:pt idx="4">
                  <c:v>54.5</c:v>
                </c:pt>
                <c:pt idx="5">
                  <c:v>48.9</c:v>
                </c:pt>
                <c:pt idx="6">
                  <c:v>44</c:v>
                </c:pt>
                <c:pt idx="7">
                  <c:v>52.1</c:v>
                </c:pt>
                <c:pt idx="8">
                  <c:v>44.2</c:v>
                </c:pt>
                <c:pt idx="9">
                  <c:v>51.3</c:v>
                </c:pt>
                <c:pt idx="10">
                  <c:v>40</c:v>
                </c:pt>
                <c:pt idx="11">
                  <c:v>55.4</c:v>
                </c:pt>
                <c:pt idx="12">
                  <c:v>46.6</c:v>
                </c:pt>
                <c:pt idx="13">
                  <c:v>42.2</c:v>
                </c:pt>
                <c:pt idx="14">
                  <c:v>48.3</c:v>
                </c:pt>
                <c:pt idx="15">
                  <c:v>51.4</c:v>
                </c:pt>
                <c:pt idx="16">
                  <c:v>51</c:v>
                </c:pt>
                <c:pt idx="17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E-4048-B1CD-51DA2E06577E}"/>
            </c:ext>
          </c:extLst>
        </c:ser>
        <c:ser>
          <c:idx val="4"/>
          <c:order val="4"/>
          <c:tx>
            <c:strRef>
              <c:f>'Tableau complémentaire G'!$AF$5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G'!$AF$6:$AF$23</c:f>
              <c:numCache>
                <c:formatCode>General</c:formatCode>
                <c:ptCount val="18"/>
                <c:pt idx="0">
                  <c:v>53.4</c:v>
                </c:pt>
                <c:pt idx="1">
                  <c:v>52.2</c:v>
                </c:pt>
                <c:pt idx="2">
                  <c:v>68.099999999999994</c:v>
                </c:pt>
                <c:pt idx="3">
                  <c:v>33.1</c:v>
                </c:pt>
                <c:pt idx="4">
                  <c:v>58.4</c:v>
                </c:pt>
                <c:pt idx="5">
                  <c:v>45.9</c:v>
                </c:pt>
                <c:pt idx="6">
                  <c:v>44.8</c:v>
                </c:pt>
                <c:pt idx="7">
                  <c:v>49.4</c:v>
                </c:pt>
                <c:pt idx="8">
                  <c:v>45.4</c:v>
                </c:pt>
                <c:pt idx="9">
                  <c:v>48.2</c:v>
                </c:pt>
                <c:pt idx="10">
                  <c:v>38.1</c:v>
                </c:pt>
                <c:pt idx="11">
                  <c:v>51.6</c:v>
                </c:pt>
                <c:pt idx="12">
                  <c:v>45.7</c:v>
                </c:pt>
                <c:pt idx="13">
                  <c:v>43</c:v>
                </c:pt>
                <c:pt idx="14">
                  <c:v>45</c:v>
                </c:pt>
                <c:pt idx="15">
                  <c:v>47.8</c:v>
                </c:pt>
                <c:pt idx="16">
                  <c:v>45.6</c:v>
                </c:pt>
                <c:pt idx="17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FE-4048-B1CD-51DA2E06577E}"/>
            </c:ext>
          </c:extLst>
        </c:ser>
        <c:ser>
          <c:idx val="5"/>
          <c:order val="5"/>
          <c:tx>
            <c:strRef>
              <c:f>'Tableau complémentaire G'!$AG$5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G'!$AG$6:$AG$23</c:f>
              <c:numCache>
                <c:formatCode>General</c:formatCode>
                <c:ptCount val="18"/>
                <c:pt idx="0">
                  <c:v>43.1</c:v>
                </c:pt>
                <c:pt idx="1">
                  <c:v>49.7</c:v>
                </c:pt>
                <c:pt idx="2">
                  <c:v>59.9</c:v>
                </c:pt>
                <c:pt idx="3">
                  <c:v>34.4</c:v>
                </c:pt>
                <c:pt idx="4">
                  <c:v>59.1</c:v>
                </c:pt>
                <c:pt idx="5">
                  <c:v>46.3</c:v>
                </c:pt>
                <c:pt idx="6">
                  <c:v>45</c:v>
                </c:pt>
                <c:pt idx="7">
                  <c:v>50.8</c:v>
                </c:pt>
                <c:pt idx="8">
                  <c:v>47.3</c:v>
                </c:pt>
                <c:pt idx="9">
                  <c:v>51.9</c:v>
                </c:pt>
                <c:pt idx="10">
                  <c:v>39.799999999999997</c:v>
                </c:pt>
                <c:pt idx="11">
                  <c:v>54</c:v>
                </c:pt>
                <c:pt idx="12">
                  <c:v>47.3</c:v>
                </c:pt>
                <c:pt idx="13">
                  <c:v>42.9</c:v>
                </c:pt>
                <c:pt idx="14">
                  <c:v>47.5</c:v>
                </c:pt>
                <c:pt idx="15">
                  <c:v>51.1</c:v>
                </c:pt>
                <c:pt idx="16">
                  <c:v>48.4</c:v>
                </c:pt>
                <c:pt idx="17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FE-4048-B1CD-51DA2E06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42176"/>
        <c:axId val="471240536"/>
      </c:barChart>
      <c:catAx>
        <c:axId val="47124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0536"/>
        <c:crosses val="autoZero"/>
        <c:auto val="1"/>
        <c:lblAlgn val="ctr"/>
        <c:lblOffset val="100"/>
        <c:noMultiLvlLbl val="0"/>
      </c:catAx>
      <c:valAx>
        <c:axId val="47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mortalité standardisé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518913305001647"/>
          <c:y val="7.8560456512200734E-3"/>
          <c:w val="0.59316333535231169"/>
          <c:h val="5.8044486310060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Maladies endocriniennes, nutritionnelles et métaboliques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2.6955341228218417E-2"/>
          <c:y val="2.0637895129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57360703840807"/>
          <c:y val="7.7531940967642682E-2"/>
          <c:w val="0.68942722468286433"/>
          <c:h val="0.78200623664831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'Tableau complémentaire G'!$AH$5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G'!$AH$6:$AH$23</c:f>
              <c:numCache>
                <c:formatCode>General</c:formatCode>
                <c:ptCount val="18"/>
                <c:pt idx="0">
                  <c:v>125.4</c:v>
                </c:pt>
                <c:pt idx="1">
                  <c:v>64.7</c:v>
                </c:pt>
                <c:pt idx="2">
                  <c:v>46.6</c:v>
                </c:pt>
                <c:pt idx="3">
                  <c:v>44.8</c:v>
                </c:pt>
                <c:pt idx="4">
                  <c:v>49.6</c:v>
                </c:pt>
                <c:pt idx="5">
                  <c:v>28.7</c:v>
                </c:pt>
                <c:pt idx="6">
                  <c:v>25.3</c:v>
                </c:pt>
                <c:pt idx="7">
                  <c:v>28.1</c:v>
                </c:pt>
                <c:pt idx="8">
                  <c:v>28.5</c:v>
                </c:pt>
                <c:pt idx="9">
                  <c:v>31.6</c:v>
                </c:pt>
                <c:pt idx="10">
                  <c:v>27.2</c:v>
                </c:pt>
                <c:pt idx="11">
                  <c:v>41.4</c:v>
                </c:pt>
                <c:pt idx="12">
                  <c:v>35.1</c:v>
                </c:pt>
                <c:pt idx="13">
                  <c:v>26.4</c:v>
                </c:pt>
                <c:pt idx="14">
                  <c:v>32.200000000000003</c:v>
                </c:pt>
                <c:pt idx="15">
                  <c:v>23.5</c:v>
                </c:pt>
                <c:pt idx="16">
                  <c:v>33.700000000000003</c:v>
                </c:pt>
                <c:pt idx="17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B-40A7-BB9E-41C077AFD750}"/>
            </c:ext>
          </c:extLst>
        </c:ser>
        <c:ser>
          <c:idx val="1"/>
          <c:order val="1"/>
          <c:tx>
            <c:strRef>
              <c:f>'Tableau complémentaire G'!$AI$5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G'!$AI$6:$AI$23</c:f>
              <c:numCache>
                <c:formatCode>General</c:formatCode>
                <c:ptCount val="18"/>
                <c:pt idx="0">
                  <c:v>88.5</c:v>
                </c:pt>
                <c:pt idx="1">
                  <c:v>65.7</c:v>
                </c:pt>
                <c:pt idx="2">
                  <c:v>53.7</c:v>
                </c:pt>
                <c:pt idx="3">
                  <c:v>51.7</c:v>
                </c:pt>
                <c:pt idx="4">
                  <c:v>43.7</c:v>
                </c:pt>
                <c:pt idx="5">
                  <c:v>26.5</c:v>
                </c:pt>
                <c:pt idx="6">
                  <c:v>25.3</c:v>
                </c:pt>
                <c:pt idx="7">
                  <c:v>27.3</c:v>
                </c:pt>
                <c:pt idx="8">
                  <c:v>27.1</c:v>
                </c:pt>
                <c:pt idx="9">
                  <c:v>31.6</c:v>
                </c:pt>
                <c:pt idx="10">
                  <c:v>26.5</c:v>
                </c:pt>
                <c:pt idx="11">
                  <c:v>39.9</c:v>
                </c:pt>
                <c:pt idx="12">
                  <c:v>34</c:v>
                </c:pt>
                <c:pt idx="13">
                  <c:v>24.1</c:v>
                </c:pt>
                <c:pt idx="14">
                  <c:v>32.4</c:v>
                </c:pt>
                <c:pt idx="15">
                  <c:v>24.4</c:v>
                </c:pt>
                <c:pt idx="16">
                  <c:v>33</c:v>
                </c:pt>
                <c:pt idx="17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B-40A7-BB9E-41C077AFD750}"/>
            </c:ext>
          </c:extLst>
        </c:ser>
        <c:ser>
          <c:idx val="2"/>
          <c:order val="2"/>
          <c:tx>
            <c:strRef>
              <c:f>'Tableau complémentaire G'!$AJ$5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G'!$AJ$6:$AJ$23</c:f>
              <c:numCache>
                <c:formatCode>General</c:formatCode>
                <c:ptCount val="18"/>
                <c:pt idx="0">
                  <c:v>114.7</c:v>
                </c:pt>
                <c:pt idx="1">
                  <c:v>67.2</c:v>
                </c:pt>
                <c:pt idx="2">
                  <c:v>64</c:v>
                </c:pt>
                <c:pt idx="3">
                  <c:v>42.9</c:v>
                </c:pt>
                <c:pt idx="4">
                  <c:v>57.8</c:v>
                </c:pt>
                <c:pt idx="5">
                  <c:v>27.7</c:v>
                </c:pt>
                <c:pt idx="6">
                  <c:v>24</c:v>
                </c:pt>
                <c:pt idx="7">
                  <c:v>26</c:v>
                </c:pt>
                <c:pt idx="8">
                  <c:v>27.9</c:v>
                </c:pt>
                <c:pt idx="9">
                  <c:v>31.8</c:v>
                </c:pt>
                <c:pt idx="10">
                  <c:v>27</c:v>
                </c:pt>
                <c:pt idx="11">
                  <c:v>38.700000000000003</c:v>
                </c:pt>
                <c:pt idx="12">
                  <c:v>34.5</c:v>
                </c:pt>
                <c:pt idx="13">
                  <c:v>23.8</c:v>
                </c:pt>
                <c:pt idx="14">
                  <c:v>32.6</c:v>
                </c:pt>
                <c:pt idx="15">
                  <c:v>24</c:v>
                </c:pt>
                <c:pt idx="16">
                  <c:v>32.1</c:v>
                </c:pt>
                <c:pt idx="17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BB-40A7-BB9E-41C077AFD750}"/>
            </c:ext>
          </c:extLst>
        </c:ser>
        <c:ser>
          <c:idx val="3"/>
          <c:order val="3"/>
          <c:tx>
            <c:strRef>
              <c:f>'Tableau complémentaire G'!$AK$5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G'!$AK$6:$AK$23</c:f>
              <c:numCache>
                <c:formatCode>General</c:formatCode>
                <c:ptCount val="18"/>
                <c:pt idx="0">
                  <c:v>112.5</c:v>
                </c:pt>
                <c:pt idx="1">
                  <c:v>60.6</c:v>
                </c:pt>
                <c:pt idx="2">
                  <c:v>71.5</c:v>
                </c:pt>
                <c:pt idx="3">
                  <c:v>60.4</c:v>
                </c:pt>
                <c:pt idx="4">
                  <c:v>54.5</c:v>
                </c:pt>
                <c:pt idx="5">
                  <c:v>27.4</c:v>
                </c:pt>
                <c:pt idx="6">
                  <c:v>24.8</c:v>
                </c:pt>
                <c:pt idx="7">
                  <c:v>28</c:v>
                </c:pt>
                <c:pt idx="8">
                  <c:v>29</c:v>
                </c:pt>
                <c:pt idx="9">
                  <c:v>33.5</c:v>
                </c:pt>
                <c:pt idx="10">
                  <c:v>28.4</c:v>
                </c:pt>
                <c:pt idx="11">
                  <c:v>40.200000000000003</c:v>
                </c:pt>
                <c:pt idx="12">
                  <c:v>35</c:v>
                </c:pt>
                <c:pt idx="13">
                  <c:v>20.7</c:v>
                </c:pt>
                <c:pt idx="14">
                  <c:v>34.1</c:v>
                </c:pt>
                <c:pt idx="15">
                  <c:v>25.8</c:v>
                </c:pt>
                <c:pt idx="16">
                  <c:v>34</c:v>
                </c:pt>
                <c:pt idx="17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B-40A7-BB9E-41C077AFD750}"/>
            </c:ext>
          </c:extLst>
        </c:ser>
        <c:ser>
          <c:idx val="4"/>
          <c:order val="4"/>
          <c:tx>
            <c:strRef>
              <c:f>'Tableau complémentaire G'!$AL$5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G'!$AL$6:$AL$23</c:f>
              <c:numCache>
                <c:formatCode>General</c:formatCode>
                <c:ptCount val="18"/>
                <c:pt idx="0">
                  <c:v>198.5</c:v>
                </c:pt>
                <c:pt idx="1">
                  <c:v>66.2</c:v>
                </c:pt>
                <c:pt idx="2">
                  <c:v>64.099999999999994</c:v>
                </c:pt>
                <c:pt idx="3">
                  <c:v>76.400000000000006</c:v>
                </c:pt>
                <c:pt idx="4">
                  <c:v>60.6</c:v>
                </c:pt>
                <c:pt idx="5">
                  <c:v>27.2</c:v>
                </c:pt>
                <c:pt idx="6">
                  <c:v>26.1</c:v>
                </c:pt>
                <c:pt idx="7">
                  <c:v>27.6</c:v>
                </c:pt>
                <c:pt idx="8">
                  <c:v>29.9</c:v>
                </c:pt>
                <c:pt idx="9">
                  <c:v>34.6</c:v>
                </c:pt>
                <c:pt idx="10">
                  <c:v>27.6</c:v>
                </c:pt>
                <c:pt idx="11">
                  <c:v>40.5</c:v>
                </c:pt>
                <c:pt idx="12">
                  <c:v>34.1</c:v>
                </c:pt>
                <c:pt idx="13">
                  <c:v>28.6</c:v>
                </c:pt>
                <c:pt idx="14">
                  <c:v>36.200000000000003</c:v>
                </c:pt>
                <c:pt idx="15">
                  <c:v>25.8</c:v>
                </c:pt>
                <c:pt idx="16">
                  <c:v>34.9</c:v>
                </c:pt>
                <c:pt idx="1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BB-40A7-BB9E-41C077AFD750}"/>
            </c:ext>
          </c:extLst>
        </c:ser>
        <c:ser>
          <c:idx val="5"/>
          <c:order val="5"/>
          <c:tx>
            <c:strRef>
              <c:f>'Tableau complémentaire G'!$AM$5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G'!$AM$6:$AM$23</c:f>
              <c:numCache>
                <c:formatCode>General</c:formatCode>
                <c:ptCount val="18"/>
                <c:pt idx="0">
                  <c:v>132.6</c:v>
                </c:pt>
                <c:pt idx="1">
                  <c:v>56.9</c:v>
                </c:pt>
                <c:pt idx="2">
                  <c:v>62.2</c:v>
                </c:pt>
                <c:pt idx="3">
                  <c:v>79.599999999999994</c:v>
                </c:pt>
                <c:pt idx="4">
                  <c:v>56</c:v>
                </c:pt>
                <c:pt idx="5">
                  <c:v>28.4</c:v>
                </c:pt>
                <c:pt idx="6">
                  <c:v>26.2</c:v>
                </c:pt>
                <c:pt idx="7">
                  <c:v>29.5</c:v>
                </c:pt>
                <c:pt idx="8">
                  <c:v>29.9</c:v>
                </c:pt>
                <c:pt idx="9">
                  <c:v>37.5</c:v>
                </c:pt>
                <c:pt idx="10">
                  <c:v>29.4</c:v>
                </c:pt>
                <c:pt idx="11">
                  <c:v>43.7</c:v>
                </c:pt>
                <c:pt idx="12">
                  <c:v>35.299999999999997</c:v>
                </c:pt>
                <c:pt idx="13">
                  <c:v>20.6</c:v>
                </c:pt>
                <c:pt idx="14">
                  <c:v>37.6</c:v>
                </c:pt>
                <c:pt idx="15">
                  <c:v>26.8</c:v>
                </c:pt>
                <c:pt idx="16">
                  <c:v>36</c:v>
                </c:pt>
                <c:pt idx="17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BB-40A7-BB9E-41C077AFD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42176"/>
        <c:axId val="471240536"/>
      </c:barChart>
      <c:catAx>
        <c:axId val="47124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0536"/>
        <c:crosses val="autoZero"/>
        <c:auto val="1"/>
        <c:lblAlgn val="ctr"/>
        <c:lblOffset val="100"/>
        <c:noMultiLvlLbl val="0"/>
      </c:catAx>
      <c:valAx>
        <c:axId val="47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mortalité standardisé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4964360323241"/>
          <c:y val="8.861440792446118E-2"/>
          <c:w val="0.60512914731812373"/>
          <c:h val="5.8044486310060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/>
              <a:t>Maladies de l'appareil digestif</a:t>
            </a:r>
          </a:p>
        </c:rich>
      </c:tx>
      <c:layout>
        <c:manualLayout>
          <c:xMode val="edge"/>
          <c:yMode val="edge"/>
          <c:x val="2.6955341228218417E-2"/>
          <c:y val="2.0637895129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265146832334824"/>
          <c:y val="9.2027026188918559E-2"/>
          <c:w val="0.68942722468286433"/>
          <c:h val="0.78200623664831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'Tableau complémentaire G'!$AN$5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G'!$AN$6:$AN$23</c:f>
              <c:numCache>
                <c:formatCode>General</c:formatCode>
                <c:ptCount val="18"/>
                <c:pt idx="0">
                  <c:v>33.4</c:v>
                </c:pt>
                <c:pt idx="1">
                  <c:v>41.2</c:v>
                </c:pt>
                <c:pt idx="2">
                  <c:v>31.6</c:v>
                </c:pt>
                <c:pt idx="3">
                  <c:v>32.299999999999997</c:v>
                </c:pt>
                <c:pt idx="4">
                  <c:v>27.2</c:v>
                </c:pt>
                <c:pt idx="5">
                  <c:v>31.9</c:v>
                </c:pt>
                <c:pt idx="6">
                  <c:v>34.700000000000003</c:v>
                </c:pt>
                <c:pt idx="7">
                  <c:v>31.5</c:v>
                </c:pt>
                <c:pt idx="8">
                  <c:v>34.1</c:v>
                </c:pt>
                <c:pt idx="9">
                  <c:v>40.200000000000003</c:v>
                </c:pt>
                <c:pt idx="10">
                  <c:v>29.3</c:v>
                </c:pt>
                <c:pt idx="11">
                  <c:v>50.3</c:v>
                </c:pt>
                <c:pt idx="12">
                  <c:v>38.200000000000003</c:v>
                </c:pt>
                <c:pt idx="13">
                  <c:v>30.6</c:v>
                </c:pt>
                <c:pt idx="14">
                  <c:v>33</c:v>
                </c:pt>
                <c:pt idx="15">
                  <c:v>37.4</c:v>
                </c:pt>
                <c:pt idx="16">
                  <c:v>36.1</c:v>
                </c:pt>
                <c:pt idx="1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2-4E6F-8965-48E36A2A93F6}"/>
            </c:ext>
          </c:extLst>
        </c:ser>
        <c:ser>
          <c:idx val="1"/>
          <c:order val="1"/>
          <c:tx>
            <c:strRef>
              <c:f>'Tableau complémentaire G'!$AO$5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G'!$AO$6:$AO$23</c:f>
              <c:numCache>
                <c:formatCode>General</c:formatCode>
                <c:ptCount val="18"/>
                <c:pt idx="0">
                  <c:v>28.6</c:v>
                </c:pt>
                <c:pt idx="1">
                  <c:v>41.4</c:v>
                </c:pt>
                <c:pt idx="2">
                  <c:v>32.9</c:v>
                </c:pt>
                <c:pt idx="3">
                  <c:v>19.7</c:v>
                </c:pt>
                <c:pt idx="4">
                  <c:v>35.299999999999997</c:v>
                </c:pt>
                <c:pt idx="5">
                  <c:v>31.7</c:v>
                </c:pt>
                <c:pt idx="6">
                  <c:v>33.6</c:v>
                </c:pt>
                <c:pt idx="7">
                  <c:v>31</c:v>
                </c:pt>
                <c:pt idx="8">
                  <c:v>32.799999999999997</c:v>
                </c:pt>
                <c:pt idx="9">
                  <c:v>40.200000000000003</c:v>
                </c:pt>
                <c:pt idx="10">
                  <c:v>28.5</c:v>
                </c:pt>
                <c:pt idx="11">
                  <c:v>49.6</c:v>
                </c:pt>
                <c:pt idx="12">
                  <c:v>38.9</c:v>
                </c:pt>
                <c:pt idx="13">
                  <c:v>27.1</c:v>
                </c:pt>
                <c:pt idx="14">
                  <c:v>34.799999999999997</c:v>
                </c:pt>
                <c:pt idx="15">
                  <c:v>41.1</c:v>
                </c:pt>
                <c:pt idx="16">
                  <c:v>35.799999999999997</c:v>
                </c:pt>
                <c:pt idx="17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2-4E6F-8965-48E36A2A93F6}"/>
            </c:ext>
          </c:extLst>
        </c:ser>
        <c:ser>
          <c:idx val="2"/>
          <c:order val="2"/>
          <c:tx>
            <c:strRef>
              <c:f>'Tableau complémentaire G'!$AP$5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G'!$AP$6:$AP$23</c:f>
              <c:numCache>
                <c:formatCode>General</c:formatCode>
                <c:ptCount val="18"/>
                <c:pt idx="0">
                  <c:v>23.8</c:v>
                </c:pt>
                <c:pt idx="1">
                  <c:v>40.9</c:v>
                </c:pt>
                <c:pt idx="2">
                  <c:v>31.7</c:v>
                </c:pt>
                <c:pt idx="3">
                  <c:v>41.9</c:v>
                </c:pt>
                <c:pt idx="4">
                  <c:v>40.799999999999997</c:v>
                </c:pt>
                <c:pt idx="5">
                  <c:v>31.5</c:v>
                </c:pt>
                <c:pt idx="6">
                  <c:v>36.4</c:v>
                </c:pt>
                <c:pt idx="7">
                  <c:v>29.7</c:v>
                </c:pt>
                <c:pt idx="8">
                  <c:v>33.799999999999997</c:v>
                </c:pt>
                <c:pt idx="9">
                  <c:v>42</c:v>
                </c:pt>
                <c:pt idx="10">
                  <c:v>28.2</c:v>
                </c:pt>
                <c:pt idx="11">
                  <c:v>48.8</c:v>
                </c:pt>
                <c:pt idx="12">
                  <c:v>39</c:v>
                </c:pt>
                <c:pt idx="13">
                  <c:v>29.1</c:v>
                </c:pt>
                <c:pt idx="14">
                  <c:v>34.700000000000003</c:v>
                </c:pt>
                <c:pt idx="15">
                  <c:v>37.5</c:v>
                </c:pt>
                <c:pt idx="16">
                  <c:v>36.4</c:v>
                </c:pt>
                <c:pt idx="17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2-4E6F-8965-48E36A2A93F6}"/>
            </c:ext>
          </c:extLst>
        </c:ser>
        <c:ser>
          <c:idx val="3"/>
          <c:order val="3"/>
          <c:tx>
            <c:strRef>
              <c:f>'Tableau complémentaire G'!$AQ$5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G'!$AQ$6:$AQ$23</c:f>
              <c:numCache>
                <c:formatCode>General</c:formatCode>
                <c:ptCount val="18"/>
                <c:pt idx="0">
                  <c:v>35.200000000000003</c:v>
                </c:pt>
                <c:pt idx="1">
                  <c:v>41.7</c:v>
                </c:pt>
                <c:pt idx="2">
                  <c:v>35.700000000000003</c:v>
                </c:pt>
                <c:pt idx="3">
                  <c:v>26.4</c:v>
                </c:pt>
                <c:pt idx="4">
                  <c:v>41.7</c:v>
                </c:pt>
                <c:pt idx="5">
                  <c:v>31.9</c:v>
                </c:pt>
                <c:pt idx="6">
                  <c:v>35</c:v>
                </c:pt>
                <c:pt idx="7">
                  <c:v>30.8</c:v>
                </c:pt>
                <c:pt idx="8">
                  <c:v>33.200000000000003</c:v>
                </c:pt>
                <c:pt idx="9">
                  <c:v>41</c:v>
                </c:pt>
                <c:pt idx="10">
                  <c:v>27.4</c:v>
                </c:pt>
                <c:pt idx="11">
                  <c:v>48.5</c:v>
                </c:pt>
                <c:pt idx="12">
                  <c:v>36.299999999999997</c:v>
                </c:pt>
                <c:pt idx="13">
                  <c:v>25.3</c:v>
                </c:pt>
                <c:pt idx="14">
                  <c:v>33.700000000000003</c:v>
                </c:pt>
                <c:pt idx="15">
                  <c:v>38.1</c:v>
                </c:pt>
                <c:pt idx="16">
                  <c:v>37.799999999999997</c:v>
                </c:pt>
                <c:pt idx="17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E6F-8965-48E36A2A93F6}"/>
            </c:ext>
          </c:extLst>
        </c:ser>
        <c:ser>
          <c:idx val="4"/>
          <c:order val="4"/>
          <c:tx>
            <c:strRef>
              <c:f>'Tableau complémentaire G'!$AR$5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G'!$AR$6:$AR$23</c:f>
              <c:numCache>
                <c:formatCode>General</c:formatCode>
                <c:ptCount val="18"/>
                <c:pt idx="0">
                  <c:v>33.200000000000003</c:v>
                </c:pt>
                <c:pt idx="1">
                  <c:v>43.1</c:v>
                </c:pt>
                <c:pt idx="2">
                  <c:v>32.200000000000003</c:v>
                </c:pt>
                <c:pt idx="3">
                  <c:v>39.4</c:v>
                </c:pt>
                <c:pt idx="4">
                  <c:v>35.4</c:v>
                </c:pt>
                <c:pt idx="5">
                  <c:v>31.7</c:v>
                </c:pt>
                <c:pt idx="6">
                  <c:v>36.200000000000003</c:v>
                </c:pt>
                <c:pt idx="7">
                  <c:v>32.200000000000003</c:v>
                </c:pt>
                <c:pt idx="8">
                  <c:v>34.299999999999997</c:v>
                </c:pt>
                <c:pt idx="9">
                  <c:v>43.6</c:v>
                </c:pt>
                <c:pt idx="10">
                  <c:v>27.1</c:v>
                </c:pt>
                <c:pt idx="11">
                  <c:v>47.2</c:v>
                </c:pt>
                <c:pt idx="12">
                  <c:v>39.200000000000003</c:v>
                </c:pt>
                <c:pt idx="13">
                  <c:v>27.9</c:v>
                </c:pt>
                <c:pt idx="14">
                  <c:v>33.299999999999997</c:v>
                </c:pt>
                <c:pt idx="15">
                  <c:v>40.799999999999997</c:v>
                </c:pt>
                <c:pt idx="16">
                  <c:v>37.4</c:v>
                </c:pt>
                <c:pt idx="1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E6F-8965-48E36A2A93F6}"/>
            </c:ext>
          </c:extLst>
        </c:ser>
        <c:ser>
          <c:idx val="5"/>
          <c:order val="5"/>
          <c:tx>
            <c:strRef>
              <c:f>'Tableau complémentaire G'!$AS$5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G'!$AS$6:$AS$23</c:f>
              <c:numCache>
                <c:formatCode>General</c:formatCode>
                <c:ptCount val="18"/>
                <c:pt idx="0">
                  <c:v>32.4</c:v>
                </c:pt>
                <c:pt idx="1">
                  <c:v>42.9</c:v>
                </c:pt>
                <c:pt idx="2">
                  <c:v>33.4</c:v>
                </c:pt>
                <c:pt idx="3">
                  <c:v>27.4</c:v>
                </c:pt>
                <c:pt idx="4">
                  <c:v>41</c:v>
                </c:pt>
                <c:pt idx="5">
                  <c:v>32.700000000000003</c:v>
                </c:pt>
                <c:pt idx="6">
                  <c:v>37.1</c:v>
                </c:pt>
                <c:pt idx="7">
                  <c:v>33.5</c:v>
                </c:pt>
                <c:pt idx="8">
                  <c:v>35.799999999999997</c:v>
                </c:pt>
                <c:pt idx="9">
                  <c:v>45.5</c:v>
                </c:pt>
                <c:pt idx="10">
                  <c:v>28.8</c:v>
                </c:pt>
                <c:pt idx="11">
                  <c:v>51.6</c:v>
                </c:pt>
                <c:pt idx="12">
                  <c:v>40.1</c:v>
                </c:pt>
                <c:pt idx="13">
                  <c:v>25</c:v>
                </c:pt>
                <c:pt idx="14">
                  <c:v>36.200000000000003</c:v>
                </c:pt>
                <c:pt idx="15">
                  <c:v>42.1</c:v>
                </c:pt>
                <c:pt idx="16">
                  <c:v>38.700000000000003</c:v>
                </c:pt>
                <c:pt idx="17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E6F-8965-48E36A2A9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42176"/>
        <c:axId val="471240536"/>
      </c:barChart>
      <c:catAx>
        <c:axId val="47124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0536"/>
        <c:crosses val="autoZero"/>
        <c:auto val="1"/>
        <c:lblAlgn val="ctr"/>
        <c:lblOffset val="100"/>
        <c:noMultiLvlLbl val="0"/>
      </c:catAx>
      <c:valAx>
        <c:axId val="47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mortalité standardisé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518913305001647"/>
          <c:y val="7.8560456512200734E-3"/>
          <c:w val="0.59316333535231169"/>
          <c:h val="5.8044486310060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Causes externes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2.6955341228218417E-2"/>
          <c:y val="2.0637895129700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265146832334824"/>
          <c:y val="9.2027026188918559E-2"/>
          <c:w val="0.68942722468286433"/>
          <c:h val="0.78200623664831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'Tableau complémentaire G'!$AT$5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G'!$AT$6:$AT$23</c:f>
              <c:numCache>
                <c:formatCode>General</c:formatCode>
                <c:ptCount val="18"/>
                <c:pt idx="0">
                  <c:v>38.4</c:v>
                </c:pt>
                <c:pt idx="1">
                  <c:v>66.2</c:v>
                </c:pt>
                <c:pt idx="2">
                  <c:v>55.2</c:v>
                </c:pt>
                <c:pt idx="3">
                  <c:v>57.6</c:v>
                </c:pt>
                <c:pt idx="4">
                  <c:v>61.7</c:v>
                </c:pt>
                <c:pt idx="5">
                  <c:v>59.5</c:v>
                </c:pt>
                <c:pt idx="6">
                  <c:v>59.8</c:v>
                </c:pt>
                <c:pt idx="7">
                  <c:v>59.9</c:v>
                </c:pt>
                <c:pt idx="8">
                  <c:v>60.1</c:v>
                </c:pt>
                <c:pt idx="9">
                  <c:v>62.8</c:v>
                </c:pt>
                <c:pt idx="10">
                  <c:v>41.9</c:v>
                </c:pt>
                <c:pt idx="11">
                  <c:v>65.2</c:v>
                </c:pt>
                <c:pt idx="12">
                  <c:v>58.5</c:v>
                </c:pt>
                <c:pt idx="13">
                  <c:v>58.3</c:v>
                </c:pt>
                <c:pt idx="14">
                  <c:v>60.4</c:v>
                </c:pt>
                <c:pt idx="15">
                  <c:v>73.2</c:v>
                </c:pt>
                <c:pt idx="16">
                  <c:v>64.400000000000006</c:v>
                </c:pt>
                <c:pt idx="17">
                  <c:v>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4-46B9-BF17-91D1EB516C94}"/>
            </c:ext>
          </c:extLst>
        </c:ser>
        <c:ser>
          <c:idx val="1"/>
          <c:order val="1"/>
          <c:tx>
            <c:strRef>
              <c:f>'Tableau complémentaire G'!$AU$5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G'!$AU$6:$AU$23</c:f>
              <c:numCache>
                <c:formatCode>General</c:formatCode>
                <c:ptCount val="18"/>
                <c:pt idx="0">
                  <c:v>27.2</c:v>
                </c:pt>
                <c:pt idx="1">
                  <c:v>65.2</c:v>
                </c:pt>
                <c:pt idx="2">
                  <c:v>47.9</c:v>
                </c:pt>
                <c:pt idx="3">
                  <c:v>67.5</c:v>
                </c:pt>
                <c:pt idx="4">
                  <c:v>57.2</c:v>
                </c:pt>
                <c:pt idx="5">
                  <c:v>57.9</c:v>
                </c:pt>
                <c:pt idx="6">
                  <c:v>61.7</c:v>
                </c:pt>
                <c:pt idx="7">
                  <c:v>56.6</c:v>
                </c:pt>
                <c:pt idx="8">
                  <c:v>60</c:v>
                </c:pt>
                <c:pt idx="9">
                  <c:v>59.7</c:v>
                </c:pt>
                <c:pt idx="10">
                  <c:v>43.9</c:v>
                </c:pt>
                <c:pt idx="11">
                  <c:v>62.8</c:v>
                </c:pt>
                <c:pt idx="12">
                  <c:v>60.2</c:v>
                </c:pt>
                <c:pt idx="13">
                  <c:v>54.1</c:v>
                </c:pt>
                <c:pt idx="14">
                  <c:v>58</c:v>
                </c:pt>
                <c:pt idx="15">
                  <c:v>71.2</c:v>
                </c:pt>
                <c:pt idx="16">
                  <c:v>62.8</c:v>
                </c:pt>
                <c:pt idx="17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6B9-BF17-91D1EB516C94}"/>
            </c:ext>
          </c:extLst>
        </c:ser>
        <c:ser>
          <c:idx val="2"/>
          <c:order val="2"/>
          <c:tx>
            <c:strRef>
              <c:f>'Tableau complémentaire G'!$AV$5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G'!$AV$6:$AV$23</c:f>
              <c:numCache>
                <c:formatCode>General</c:formatCode>
                <c:ptCount val="18"/>
                <c:pt idx="0">
                  <c:v>37.5</c:v>
                </c:pt>
                <c:pt idx="1">
                  <c:v>60.9</c:v>
                </c:pt>
                <c:pt idx="2">
                  <c:v>66.3</c:v>
                </c:pt>
                <c:pt idx="3">
                  <c:v>78.5</c:v>
                </c:pt>
                <c:pt idx="4">
                  <c:v>64.5</c:v>
                </c:pt>
                <c:pt idx="5">
                  <c:v>58.9</c:v>
                </c:pt>
                <c:pt idx="6">
                  <c:v>57.5</c:v>
                </c:pt>
                <c:pt idx="7">
                  <c:v>55.6</c:v>
                </c:pt>
                <c:pt idx="8">
                  <c:v>58.3</c:v>
                </c:pt>
                <c:pt idx="9">
                  <c:v>63.9</c:v>
                </c:pt>
                <c:pt idx="10">
                  <c:v>42.3</c:v>
                </c:pt>
                <c:pt idx="11">
                  <c:v>62.4</c:v>
                </c:pt>
                <c:pt idx="12">
                  <c:v>58.7</c:v>
                </c:pt>
                <c:pt idx="13">
                  <c:v>48.8</c:v>
                </c:pt>
                <c:pt idx="14">
                  <c:v>58.1</c:v>
                </c:pt>
                <c:pt idx="15">
                  <c:v>72.7</c:v>
                </c:pt>
                <c:pt idx="16">
                  <c:v>61.5</c:v>
                </c:pt>
                <c:pt idx="17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4-46B9-BF17-91D1EB516C94}"/>
            </c:ext>
          </c:extLst>
        </c:ser>
        <c:ser>
          <c:idx val="3"/>
          <c:order val="3"/>
          <c:tx>
            <c:strRef>
              <c:f>'Tableau complémentaire G'!$AW$5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G'!$AW$6:$AW$23</c:f>
              <c:numCache>
                <c:formatCode>General</c:formatCode>
                <c:ptCount val="18"/>
                <c:pt idx="0">
                  <c:v>63.7</c:v>
                </c:pt>
                <c:pt idx="1">
                  <c:v>62.2</c:v>
                </c:pt>
                <c:pt idx="2">
                  <c:v>54.9</c:v>
                </c:pt>
                <c:pt idx="3">
                  <c:v>57.5</c:v>
                </c:pt>
                <c:pt idx="4">
                  <c:v>69.7</c:v>
                </c:pt>
                <c:pt idx="5">
                  <c:v>54.7</c:v>
                </c:pt>
                <c:pt idx="6">
                  <c:v>59.5</c:v>
                </c:pt>
                <c:pt idx="7">
                  <c:v>54.5</c:v>
                </c:pt>
                <c:pt idx="8">
                  <c:v>58.8</c:v>
                </c:pt>
                <c:pt idx="9">
                  <c:v>64.2</c:v>
                </c:pt>
                <c:pt idx="10">
                  <c:v>42.7</c:v>
                </c:pt>
                <c:pt idx="11">
                  <c:v>62.4</c:v>
                </c:pt>
                <c:pt idx="12">
                  <c:v>57.7</c:v>
                </c:pt>
                <c:pt idx="13">
                  <c:v>47.3</c:v>
                </c:pt>
                <c:pt idx="14">
                  <c:v>57.3</c:v>
                </c:pt>
                <c:pt idx="15">
                  <c:v>69.5</c:v>
                </c:pt>
                <c:pt idx="16">
                  <c:v>63</c:v>
                </c:pt>
                <c:pt idx="17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4-46B9-BF17-91D1EB516C94}"/>
            </c:ext>
          </c:extLst>
        </c:ser>
        <c:ser>
          <c:idx val="4"/>
          <c:order val="4"/>
          <c:tx>
            <c:strRef>
              <c:f>'Tableau complémentaire G'!$AX$5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G'!$AX$6:$AX$23</c:f>
              <c:numCache>
                <c:formatCode>General</c:formatCode>
                <c:ptCount val="18"/>
                <c:pt idx="0">
                  <c:v>87.5</c:v>
                </c:pt>
                <c:pt idx="1">
                  <c:v>54.2</c:v>
                </c:pt>
                <c:pt idx="2">
                  <c:v>57.3</c:v>
                </c:pt>
                <c:pt idx="3">
                  <c:v>70.599999999999994</c:v>
                </c:pt>
                <c:pt idx="4">
                  <c:v>80.3</c:v>
                </c:pt>
                <c:pt idx="5">
                  <c:v>58.4</c:v>
                </c:pt>
                <c:pt idx="6">
                  <c:v>58.4</c:v>
                </c:pt>
                <c:pt idx="7">
                  <c:v>56</c:v>
                </c:pt>
                <c:pt idx="8">
                  <c:v>60.2</c:v>
                </c:pt>
                <c:pt idx="9">
                  <c:v>65.2</c:v>
                </c:pt>
                <c:pt idx="10">
                  <c:v>41.5</c:v>
                </c:pt>
                <c:pt idx="11">
                  <c:v>62.9</c:v>
                </c:pt>
                <c:pt idx="12">
                  <c:v>58.9</c:v>
                </c:pt>
                <c:pt idx="13">
                  <c:v>58.7</c:v>
                </c:pt>
                <c:pt idx="14">
                  <c:v>57.9</c:v>
                </c:pt>
                <c:pt idx="15">
                  <c:v>70.900000000000006</c:v>
                </c:pt>
                <c:pt idx="16">
                  <c:v>63.1</c:v>
                </c:pt>
                <c:pt idx="17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4-46B9-BF17-91D1EB516C94}"/>
            </c:ext>
          </c:extLst>
        </c:ser>
        <c:ser>
          <c:idx val="5"/>
          <c:order val="5"/>
          <c:tx>
            <c:strRef>
              <c:f>'Tableau complémentaire G'!$AY$5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'Tableau complémentaire G'!$C$6:$C$23</c:f>
              <c:strCache>
                <c:ptCount val="18"/>
                <c:pt idx="0">
                  <c:v>Mayotte</c:v>
                </c:pt>
                <c:pt idx="1">
                  <c:v>La Réunion</c:v>
                </c:pt>
                <c:pt idx="2">
                  <c:v>Martinique</c:v>
                </c:pt>
                <c:pt idx="3">
                  <c:v>Guyane</c:v>
                </c:pt>
                <c:pt idx="4">
                  <c:v>Guadeloupe</c:v>
                </c:pt>
                <c:pt idx="5">
                  <c:v>Provence-Alpes-Côte d’Azur</c:v>
                </c:pt>
                <c:pt idx="6">
                  <c:v>Pays de la Loire</c:v>
                </c:pt>
                <c:pt idx="7">
                  <c:v>Occitanie</c:v>
                </c:pt>
                <c:pt idx="8">
                  <c:v>Nouvelle-Aquitaine</c:v>
                </c:pt>
                <c:pt idx="9">
                  <c:v>Normandie</c:v>
                </c:pt>
                <c:pt idx="10">
                  <c:v>Île-de-France</c:v>
                </c:pt>
                <c:pt idx="11">
                  <c:v>Hauts-de-France</c:v>
                </c:pt>
                <c:pt idx="12">
                  <c:v>Grand Est</c:v>
                </c:pt>
                <c:pt idx="13">
                  <c:v>Corse</c:v>
                </c:pt>
                <c:pt idx="14">
                  <c:v>Centre-Val de Loire</c:v>
                </c:pt>
                <c:pt idx="15">
                  <c:v>Bretagne</c:v>
                </c:pt>
                <c:pt idx="16">
                  <c:v>Bourgogne-Franche-Comté</c:v>
                </c:pt>
                <c:pt idx="17">
                  <c:v>Auvergne-Rhône-Alpes</c:v>
                </c:pt>
              </c:strCache>
            </c:strRef>
          </c:cat>
          <c:val>
            <c:numRef>
              <c:f>'Tableau complémentaire G'!$AY$6:$AY$23</c:f>
              <c:numCache>
                <c:formatCode>General</c:formatCode>
                <c:ptCount val="18"/>
                <c:pt idx="0">
                  <c:v>33.9</c:v>
                </c:pt>
                <c:pt idx="1">
                  <c:v>57</c:v>
                </c:pt>
                <c:pt idx="2">
                  <c:v>58.2</c:v>
                </c:pt>
                <c:pt idx="3">
                  <c:v>74.7</c:v>
                </c:pt>
                <c:pt idx="4">
                  <c:v>73.900000000000006</c:v>
                </c:pt>
                <c:pt idx="5">
                  <c:v>59.5</c:v>
                </c:pt>
                <c:pt idx="6">
                  <c:v>68.400000000000006</c:v>
                </c:pt>
                <c:pt idx="7">
                  <c:v>62.1</c:v>
                </c:pt>
                <c:pt idx="8">
                  <c:v>63.7</c:v>
                </c:pt>
                <c:pt idx="9">
                  <c:v>70.3</c:v>
                </c:pt>
                <c:pt idx="10">
                  <c:v>44.6</c:v>
                </c:pt>
                <c:pt idx="11">
                  <c:v>69.2</c:v>
                </c:pt>
                <c:pt idx="12">
                  <c:v>62.8</c:v>
                </c:pt>
                <c:pt idx="13">
                  <c:v>61.3</c:v>
                </c:pt>
                <c:pt idx="14">
                  <c:v>62.4</c:v>
                </c:pt>
                <c:pt idx="15">
                  <c:v>77.2</c:v>
                </c:pt>
                <c:pt idx="16">
                  <c:v>69.3</c:v>
                </c:pt>
                <c:pt idx="17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C4-46B9-BF17-91D1EB516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42176"/>
        <c:axId val="471240536"/>
      </c:barChart>
      <c:catAx>
        <c:axId val="47124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0536"/>
        <c:crosses val="autoZero"/>
        <c:auto val="1"/>
        <c:lblAlgn val="ctr"/>
        <c:lblOffset val="100"/>
        <c:noMultiLvlLbl val="0"/>
      </c:catAx>
      <c:valAx>
        <c:axId val="471240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mortalité standardisé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24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35465625630741"/>
          <c:y val="2.0280409077872555E-2"/>
          <c:w val="0.60512914731812373"/>
          <c:h val="5.8044486310060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444500</xdr:colOff>
      <xdr:row>3</xdr:row>
      <xdr:rowOff>508000</xdr:rowOff>
    </xdr:from>
    <xdr:to>
      <xdr:col>24</xdr:col>
      <xdr:colOff>105261</xdr:colOff>
      <xdr:row>41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436109</xdr:colOff>
      <xdr:row>54</xdr:row>
      <xdr:rowOff>46573</xdr:rowOff>
    </xdr:from>
    <xdr:to>
      <xdr:col>12</xdr:col>
      <xdr:colOff>288471</xdr:colOff>
      <xdr:row>86</xdr:row>
      <xdr:rowOff>83684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384401</xdr:colOff>
      <xdr:row>54</xdr:row>
      <xdr:rowOff>61912</xdr:rowOff>
    </xdr:from>
    <xdr:to>
      <xdr:col>23</xdr:col>
      <xdr:colOff>236763</xdr:colOff>
      <xdr:row>86</xdr:row>
      <xdr:rowOff>99023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498021</xdr:colOff>
      <xdr:row>87</xdr:row>
      <xdr:rowOff>57150</xdr:rowOff>
    </xdr:from>
    <xdr:to>
      <xdr:col>12</xdr:col>
      <xdr:colOff>350383</xdr:colOff>
      <xdr:row>119</xdr:row>
      <xdr:rowOff>94261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446313</xdr:colOff>
      <xdr:row>87</xdr:row>
      <xdr:rowOff>72489</xdr:rowOff>
    </xdr:from>
    <xdr:to>
      <xdr:col>23</xdr:col>
      <xdr:colOff>298675</xdr:colOff>
      <xdr:row>119</xdr:row>
      <xdr:rowOff>109600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478971</xdr:colOff>
      <xdr:row>120</xdr:row>
      <xdr:rowOff>0</xdr:rowOff>
    </xdr:from>
    <xdr:to>
      <xdr:col>12</xdr:col>
      <xdr:colOff>331333</xdr:colOff>
      <xdr:row>152</xdr:row>
      <xdr:rowOff>37111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427263</xdr:colOff>
      <xdr:row>120</xdr:row>
      <xdr:rowOff>15339</xdr:rowOff>
    </xdr:from>
    <xdr:to>
      <xdr:col>23</xdr:col>
      <xdr:colOff>279625</xdr:colOff>
      <xdr:row>152</xdr:row>
      <xdr:rowOff>52450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DILLAC, Manon (DREES/OSAM/BESP)" id="{DBE66E1D-7B81-49BE-AD49-7B5F536460A2}" userId="S::manon.cadillac@sante.gouv.fr::871144a3-fb72-43cd-b0fd-a1b199ed8a7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4-09-06T15:51:02.95" personId="{DBE66E1D-7B81-49BE-AD49-7B5F536460A2}" id="{5113BD8B-8D99-4D21-9CBD-54FDBCEECA67}">
    <text>Ité4 ok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2" dT="2024-09-06T13:59:54.91" personId="{DBE66E1D-7B81-49BE-AD49-7B5F536460A2}" id="{9DFD3EDD-A46E-448F-BAA6-55B5398172FF}">
    <text>Ité4 ok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F5FC-81EB-4873-9293-14A81BB403D2}">
  <dimension ref="B2:K22"/>
  <sheetViews>
    <sheetView tabSelected="1" topLeftCell="A2" zoomScaleNormal="100" workbookViewId="0">
      <selection activeCell="B18" sqref="B18"/>
    </sheetView>
  </sheetViews>
  <sheetFormatPr baseColWidth="10" defaultColWidth="11.42578125" defaultRowHeight="12.75"/>
  <cols>
    <col min="1" max="1" width="3.140625" style="2" customWidth="1"/>
    <col min="2" max="2" width="46.42578125" style="2" customWidth="1"/>
    <col min="3" max="3" width="13.85546875" style="2" customWidth="1"/>
    <col min="4" max="16384" width="11.42578125" style="2"/>
  </cols>
  <sheetData>
    <row r="2" spans="2:11">
      <c r="B2" s="11" t="s">
        <v>261</v>
      </c>
    </row>
    <row r="4" spans="2:11">
      <c r="C4" s="160" t="s">
        <v>262</v>
      </c>
    </row>
    <row r="5" spans="2:11" ht="38.25">
      <c r="B5" s="23"/>
      <c r="C5" s="24" t="s">
        <v>260</v>
      </c>
    </row>
    <row r="6" spans="2:11">
      <c r="B6" s="25" t="s">
        <v>21</v>
      </c>
      <c r="C6" s="28">
        <v>2.0006238951856088</v>
      </c>
    </row>
    <row r="7" spans="2:11">
      <c r="B7" s="25" t="s">
        <v>30</v>
      </c>
      <c r="C7" s="28">
        <v>3.7898661596280392</v>
      </c>
    </row>
    <row r="8" spans="2:11">
      <c r="B8" s="25" t="s">
        <v>15</v>
      </c>
      <c r="C8" s="28">
        <v>3.8189812682897846</v>
      </c>
    </row>
    <row r="9" spans="2:11">
      <c r="B9" s="25" t="s">
        <v>19</v>
      </c>
      <c r="C9" s="28">
        <v>4.0383844085622185</v>
      </c>
    </row>
    <row r="10" spans="2:11">
      <c r="B10" s="25" t="s">
        <v>16</v>
      </c>
      <c r="C10" s="28">
        <v>5.6412008496858244</v>
      </c>
    </row>
    <row r="11" spans="2:11" ht="13.5">
      <c r="B11" s="25" t="s">
        <v>281</v>
      </c>
      <c r="C11" s="28">
        <v>5.8</v>
      </c>
    </row>
    <row r="12" spans="2:11">
      <c r="B12" s="25" t="s">
        <v>179</v>
      </c>
      <c r="C12" s="28">
        <v>6.1336324068984984</v>
      </c>
    </row>
    <row r="13" spans="2:11">
      <c r="B13" s="29" t="s">
        <v>25</v>
      </c>
      <c r="C13" s="28">
        <v>6.6548819798273886</v>
      </c>
    </row>
    <row r="14" spans="2:11">
      <c r="B14" s="29" t="s">
        <v>18</v>
      </c>
      <c r="C14" s="28">
        <v>6.6951380739464339</v>
      </c>
    </row>
    <row r="15" spans="2:11" ht="15.6" customHeight="1">
      <c r="B15" s="25" t="s">
        <v>17</v>
      </c>
      <c r="C15" s="28">
        <v>20.822204726748765</v>
      </c>
    </row>
    <row r="16" spans="2:11">
      <c r="B16" s="25" t="s">
        <v>12</v>
      </c>
      <c r="C16" s="28">
        <v>25.495031120486043</v>
      </c>
    </row>
    <row r="18" spans="2:3">
      <c r="B18" s="85" t="s">
        <v>282</v>
      </c>
    </row>
    <row r="19" spans="2:3">
      <c r="B19" s="1" t="s">
        <v>238</v>
      </c>
    </row>
    <row r="20" spans="2:3">
      <c r="B20" s="1" t="s">
        <v>239</v>
      </c>
    </row>
    <row r="21" spans="2:3">
      <c r="B21" s="1" t="s">
        <v>237</v>
      </c>
    </row>
    <row r="22" spans="2:3">
      <c r="C22" s="162"/>
    </row>
  </sheetData>
  <sortState xmlns:xlrd2="http://schemas.microsoft.com/office/spreadsheetml/2017/richdata2" ref="B6:C16">
    <sortCondition ref="C6:C16"/>
  </sortState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1"/>
  <sheetViews>
    <sheetView zoomScaleNormal="100" workbookViewId="0"/>
  </sheetViews>
  <sheetFormatPr baseColWidth="10" defaultColWidth="11.42578125" defaultRowHeight="12.75"/>
  <cols>
    <col min="1" max="1" width="3.85546875" style="5" customWidth="1"/>
    <col min="2" max="16384" width="11.42578125" style="5"/>
  </cols>
  <sheetData>
    <row r="1" spans="1:12">
      <c r="A1" s="40"/>
    </row>
    <row r="2" spans="1:12">
      <c r="B2" s="41" t="s">
        <v>167</v>
      </c>
    </row>
    <row r="4" spans="1:12">
      <c r="B4" s="41" t="s">
        <v>236</v>
      </c>
      <c r="C4" s="40"/>
      <c r="D4" s="40"/>
      <c r="E4" s="40"/>
      <c r="F4" s="40"/>
      <c r="G4" s="40"/>
      <c r="H4" s="40"/>
      <c r="I4" s="40"/>
      <c r="J4" s="40"/>
    </row>
    <row r="5" spans="1:12">
      <c r="B5" s="42" t="s">
        <v>166</v>
      </c>
      <c r="C5" s="56" t="s">
        <v>31</v>
      </c>
      <c r="D5" s="56" t="s">
        <v>32</v>
      </c>
      <c r="E5" s="56" t="s">
        <v>33</v>
      </c>
      <c r="F5" s="56" t="s">
        <v>34</v>
      </c>
      <c r="G5" s="56" t="s">
        <v>35</v>
      </c>
      <c r="H5" s="56" t="s">
        <v>36</v>
      </c>
      <c r="I5" s="56" t="s">
        <v>37</v>
      </c>
      <c r="J5" s="56" t="s">
        <v>38</v>
      </c>
    </row>
    <row r="6" spans="1:12">
      <c r="B6" s="57" t="s">
        <v>39</v>
      </c>
      <c r="C6" s="126">
        <v>28</v>
      </c>
      <c r="D6" s="44">
        <v>27.7</v>
      </c>
      <c r="E6" s="44">
        <v>27.2</v>
      </c>
      <c r="F6" s="44">
        <v>26.8</v>
      </c>
      <c r="G6" s="44">
        <v>26.6</v>
      </c>
      <c r="H6" s="44">
        <v>26.3</v>
      </c>
      <c r="I6" s="44">
        <v>26.2</v>
      </c>
      <c r="J6" s="126">
        <v>28</v>
      </c>
    </row>
    <row r="7" spans="1:12">
      <c r="B7" s="57" t="s">
        <v>4</v>
      </c>
      <c r="C7" s="44">
        <v>108.1</v>
      </c>
      <c r="D7" s="44">
        <v>103.5</v>
      </c>
      <c r="E7" s="44">
        <v>105.4</v>
      </c>
      <c r="F7" s="44">
        <v>103.4</v>
      </c>
      <c r="G7" s="44">
        <v>101.8</v>
      </c>
      <c r="H7" s="44">
        <v>100.7</v>
      </c>
      <c r="I7" s="44">
        <v>102.5</v>
      </c>
      <c r="J7" s="44">
        <v>112.3</v>
      </c>
      <c r="L7" s="58"/>
    </row>
    <row r="8" spans="1:12">
      <c r="B8" s="57" t="s">
        <v>5</v>
      </c>
      <c r="C8" s="44">
        <v>757.5</v>
      </c>
      <c r="D8" s="44">
        <v>723.2</v>
      </c>
      <c r="E8" s="44">
        <v>724.7</v>
      </c>
      <c r="F8" s="44">
        <v>723.9</v>
      </c>
      <c r="G8" s="44">
        <v>733.2</v>
      </c>
      <c r="H8" s="44">
        <v>722.9</v>
      </c>
      <c r="I8" s="44">
        <v>741.7</v>
      </c>
      <c r="J8" s="44">
        <v>803.3</v>
      </c>
    </row>
    <row r="9" spans="1:12">
      <c r="B9" s="40"/>
      <c r="C9" s="40"/>
      <c r="D9" s="40"/>
      <c r="E9" s="40"/>
      <c r="F9" s="40"/>
      <c r="G9" s="40"/>
      <c r="H9" s="40"/>
      <c r="I9" s="40"/>
      <c r="J9" s="40"/>
    </row>
    <row r="10" spans="1:12">
      <c r="B10" s="41" t="s">
        <v>233</v>
      </c>
      <c r="C10" s="40"/>
      <c r="D10" s="40"/>
      <c r="E10" s="40"/>
      <c r="F10" s="40"/>
      <c r="G10" s="40"/>
      <c r="H10" s="40"/>
      <c r="I10" s="40"/>
      <c r="J10" s="40"/>
    </row>
    <row r="11" spans="1:12">
      <c r="B11" s="42" t="s">
        <v>166</v>
      </c>
      <c r="C11" s="56" t="s">
        <v>31</v>
      </c>
      <c r="D11" s="56" t="s">
        <v>32</v>
      </c>
      <c r="E11" s="56" t="s">
        <v>33</v>
      </c>
      <c r="F11" s="56" t="s">
        <v>34</v>
      </c>
      <c r="G11" s="56" t="s">
        <v>35</v>
      </c>
      <c r="H11" s="56" t="s">
        <v>36</v>
      </c>
      <c r="I11" s="56" t="s">
        <v>37</v>
      </c>
      <c r="J11" s="56" t="s">
        <v>38</v>
      </c>
    </row>
    <row r="12" spans="1:12">
      <c r="B12" s="57" t="s">
        <v>39</v>
      </c>
      <c r="C12" s="126">
        <f>C6*100/$C6</f>
        <v>100</v>
      </c>
      <c r="D12" s="126">
        <f t="shared" ref="D12:J12" si="0">D6*100/$C6</f>
        <v>98.928571428571431</v>
      </c>
      <c r="E12" s="126">
        <f t="shared" si="0"/>
        <v>97.142857142857139</v>
      </c>
      <c r="F12" s="126">
        <f t="shared" si="0"/>
        <v>95.714285714285708</v>
      </c>
      <c r="G12" s="126">
        <f t="shared" si="0"/>
        <v>95</v>
      </c>
      <c r="H12" s="126">
        <f t="shared" si="0"/>
        <v>93.928571428571431</v>
      </c>
      <c r="I12" s="126">
        <f t="shared" si="0"/>
        <v>93.571428571428569</v>
      </c>
      <c r="J12" s="126">
        <f t="shared" si="0"/>
        <v>100</v>
      </c>
    </row>
    <row r="13" spans="1:12">
      <c r="B13" s="57" t="s">
        <v>4</v>
      </c>
      <c r="C13" s="126">
        <f>C7*100/$C7</f>
        <v>100</v>
      </c>
      <c r="D13" s="126">
        <f t="shared" ref="D13:J14" si="1">D7*100/$C7</f>
        <v>95.744680851063833</v>
      </c>
      <c r="E13" s="126">
        <f t="shared" si="1"/>
        <v>97.502312673450518</v>
      </c>
      <c r="F13" s="126">
        <f t="shared" si="1"/>
        <v>95.652173913043484</v>
      </c>
      <c r="G13" s="126">
        <f t="shared" si="1"/>
        <v>94.172062904717862</v>
      </c>
      <c r="H13" s="126">
        <f t="shared" si="1"/>
        <v>93.154486586493988</v>
      </c>
      <c r="I13" s="126">
        <f t="shared" si="1"/>
        <v>94.819611470860323</v>
      </c>
      <c r="J13" s="126">
        <f t="shared" si="1"/>
        <v>103.88529139685477</v>
      </c>
    </row>
    <row r="14" spans="1:12">
      <c r="B14" s="57" t="s">
        <v>5</v>
      </c>
      <c r="C14" s="126">
        <f>C8*100/$C8</f>
        <v>100</v>
      </c>
      <c r="D14" s="126">
        <f t="shared" si="1"/>
        <v>95.471947194719476</v>
      </c>
      <c r="E14" s="126">
        <f t="shared" si="1"/>
        <v>95.669966996699671</v>
      </c>
      <c r="F14" s="126">
        <f t="shared" si="1"/>
        <v>95.56435643564356</v>
      </c>
      <c r="G14" s="126">
        <f t="shared" si="1"/>
        <v>96.792079207920793</v>
      </c>
      <c r="H14" s="126">
        <f t="shared" si="1"/>
        <v>95.432343234323426</v>
      </c>
      <c r="I14" s="126">
        <f t="shared" si="1"/>
        <v>97.914191419141915</v>
      </c>
      <c r="J14" s="126">
        <f t="shared" si="1"/>
        <v>106.04620462046205</v>
      </c>
    </row>
    <row r="15" spans="1:12">
      <c r="B15" s="40"/>
      <c r="C15" s="40"/>
      <c r="D15" s="40"/>
      <c r="E15" s="40"/>
      <c r="F15" s="40"/>
      <c r="G15" s="40"/>
      <c r="H15" s="40"/>
      <c r="I15" s="40"/>
      <c r="J15" s="40"/>
    </row>
    <row r="16" spans="1:12">
      <c r="B16" s="40"/>
      <c r="C16" s="40"/>
      <c r="D16" s="40"/>
      <c r="E16" s="40"/>
      <c r="F16" s="40"/>
      <c r="G16" s="40"/>
      <c r="H16" s="40"/>
      <c r="I16" s="40"/>
      <c r="J16" s="40"/>
    </row>
    <row r="17" spans="2:10">
      <c r="B17" s="41" t="s">
        <v>234</v>
      </c>
      <c r="C17" s="40"/>
      <c r="D17" s="40"/>
      <c r="E17" s="40"/>
      <c r="F17" s="40"/>
      <c r="G17" s="40"/>
      <c r="H17" s="40"/>
      <c r="I17" s="40"/>
      <c r="J17" s="40"/>
    </row>
    <row r="18" spans="2:10">
      <c r="B18" s="42" t="s">
        <v>166</v>
      </c>
      <c r="C18" s="56" t="s">
        <v>31</v>
      </c>
      <c r="D18" s="56" t="s">
        <v>32</v>
      </c>
      <c r="E18" s="56" t="s">
        <v>33</v>
      </c>
      <c r="F18" s="56" t="s">
        <v>34</v>
      </c>
      <c r="G18" s="56" t="s">
        <v>35</v>
      </c>
      <c r="H18" s="56" t="s">
        <v>36</v>
      </c>
      <c r="I18" s="56" t="s">
        <v>37</v>
      </c>
      <c r="J18" s="56" t="s">
        <v>38</v>
      </c>
    </row>
    <row r="19" spans="2:10">
      <c r="B19" s="57" t="s">
        <v>39</v>
      </c>
      <c r="C19" s="44">
        <v>13.9</v>
      </c>
      <c r="D19" s="44">
        <v>14.4</v>
      </c>
      <c r="E19" s="44">
        <v>13.8</v>
      </c>
      <c r="F19" s="44">
        <v>12.2</v>
      </c>
      <c r="G19" s="44">
        <v>11.9</v>
      </c>
      <c r="H19" s="44">
        <v>11.3</v>
      </c>
      <c r="I19" s="44">
        <v>11.6</v>
      </c>
      <c r="J19" s="44">
        <v>12.8</v>
      </c>
    </row>
    <row r="20" spans="2:10">
      <c r="B20" s="57" t="s">
        <v>4</v>
      </c>
      <c r="C20" s="44">
        <v>79.599999999999994</v>
      </c>
      <c r="D20" s="44">
        <v>75</v>
      </c>
      <c r="E20" s="44">
        <v>76.400000000000006</v>
      </c>
      <c r="F20" s="44">
        <v>70.900000000000006</v>
      </c>
      <c r="G20" s="44">
        <v>71</v>
      </c>
      <c r="H20" s="44">
        <v>71.099999999999994</v>
      </c>
      <c r="I20" s="44">
        <v>73.5</v>
      </c>
      <c r="J20" s="44">
        <v>81.900000000000006</v>
      </c>
    </row>
    <row r="21" spans="2:10">
      <c r="B21" s="57" t="s">
        <v>5</v>
      </c>
      <c r="C21" s="44">
        <v>686.4</v>
      </c>
      <c r="D21" s="44">
        <v>638.79999999999995</v>
      </c>
      <c r="E21" s="44">
        <v>642.1</v>
      </c>
      <c r="F21" s="44">
        <v>633.9</v>
      </c>
      <c r="G21" s="44">
        <v>647.5</v>
      </c>
      <c r="H21" s="44">
        <v>641.29999999999995</v>
      </c>
      <c r="I21" s="126">
        <v>672</v>
      </c>
      <c r="J21" s="126">
        <v>727</v>
      </c>
    </row>
    <row r="22" spans="2:10">
      <c r="B22" s="40"/>
      <c r="C22" s="40"/>
      <c r="D22" s="40"/>
      <c r="E22" s="40"/>
      <c r="F22" s="40"/>
      <c r="G22" s="40"/>
      <c r="H22" s="40"/>
      <c r="I22" s="40"/>
      <c r="J22" s="40"/>
    </row>
    <row r="23" spans="2:10">
      <c r="B23" s="41" t="s">
        <v>235</v>
      </c>
      <c r="C23" s="40"/>
      <c r="D23" s="40"/>
      <c r="E23" s="40"/>
      <c r="F23" s="40"/>
      <c r="G23" s="40"/>
      <c r="H23" s="40"/>
      <c r="I23" s="40"/>
      <c r="J23" s="40"/>
    </row>
    <row r="24" spans="2:10">
      <c r="B24" s="42" t="s">
        <v>166</v>
      </c>
      <c r="C24" s="56" t="s">
        <v>31</v>
      </c>
      <c r="D24" s="56" t="s">
        <v>32</v>
      </c>
      <c r="E24" s="56" t="s">
        <v>33</v>
      </c>
      <c r="F24" s="56" t="s">
        <v>34</v>
      </c>
      <c r="G24" s="56" t="s">
        <v>35</v>
      </c>
      <c r="H24" s="56" t="s">
        <v>36</v>
      </c>
      <c r="I24" s="56" t="s">
        <v>37</v>
      </c>
      <c r="J24" s="56" t="s">
        <v>38</v>
      </c>
    </row>
    <row r="25" spans="2:10">
      <c r="B25" s="57" t="s">
        <v>39</v>
      </c>
      <c r="C25" s="126">
        <f t="shared" ref="C25:J27" si="2">C19*100/$C19</f>
        <v>100</v>
      </c>
      <c r="D25" s="126">
        <f>D19*100/$C19</f>
        <v>103.59712230215827</v>
      </c>
      <c r="E25" s="126">
        <f t="shared" ref="E25:J25" si="3">E19*100/$C19</f>
        <v>99.280575539568346</v>
      </c>
      <c r="F25" s="126">
        <f t="shared" si="3"/>
        <v>87.769784172661872</v>
      </c>
      <c r="G25" s="126">
        <f t="shared" si="3"/>
        <v>85.611510791366911</v>
      </c>
      <c r="H25" s="126">
        <f t="shared" si="3"/>
        <v>81.294964028776974</v>
      </c>
      <c r="I25" s="126">
        <f t="shared" si="3"/>
        <v>83.453237410071935</v>
      </c>
      <c r="J25" s="126">
        <f t="shared" si="3"/>
        <v>92.086330935251794</v>
      </c>
    </row>
    <row r="26" spans="2:10">
      <c r="B26" s="57" t="s">
        <v>4</v>
      </c>
      <c r="C26" s="126">
        <f t="shared" si="2"/>
        <v>100</v>
      </c>
      <c r="D26" s="126">
        <f t="shared" si="2"/>
        <v>94.221105527638201</v>
      </c>
      <c r="E26" s="126">
        <f t="shared" si="2"/>
        <v>95.979899497487452</v>
      </c>
      <c r="F26" s="126">
        <f t="shared" si="2"/>
        <v>89.07035175879399</v>
      </c>
      <c r="G26" s="126">
        <f t="shared" si="2"/>
        <v>89.195979899497488</v>
      </c>
      <c r="H26" s="126">
        <f t="shared" si="2"/>
        <v>89.321608040200999</v>
      </c>
      <c r="I26" s="126">
        <f t="shared" si="2"/>
        <v>92.336683417085439</v>
      </c>
      <c r="J26" s="126">
        <f t="shared" si="2"/>
        <v>102.88944723618093</v>
      </c>
    </row>
    <row r="27" spans="2:10">
      <c r="B27" s="57" t="s">
        <v>5</v>
      </c>
      <c r="C27" s="126">
        <f t="shared" si="2"/>
        <v>100</v>
      </c>
      <c r="D27" s="126">
        <f t="shared" si="2"/>
        <v>93.065268065268057</v>
      </c>
      <c r="E27" s="126">
        <f t="shared" si="2"/>
        <v>93.546037296037298</v>
      </c>
      <c r="F27" s="126">
        <f t="shared" si="2"/>
        <v>92.3513986013986</v>
      </c>
      <c r="G27" s="126">
        <f t="shared" si="2"/>
        <v>94.332750582750592</v>
      </c>
      <c r="H27" s="126">
        <f t="shared" si="2"/>
        <v>93.429487179487168</v>
      </c>
      <c r="I27" s="126">
        <f t="shared" si="2"/>
        <v>97.902097902097907</v>
      </c>
      <c r="J27" s="126">
        <f t="shared" si="2"/>
        <v>105.91491841491842</v>
      </c>
    </row>
    <row r="28" spans="2:10">
      <c r="B28" s="109"/>
      <c r="C28" s="110"/>
      <c r="D28" s="110"/>
      <c r="E28" s="110"/>
      <c r="F28" s="110"/>
      <c r="G28" s="110"/>
      <c r="H28" s="110"/>
      <c r="I28" s="110"/>
      <c r="J28" s="110"/>
    </row>
    <row r="29" spans="2:10" ht="18" customHeight="1">
      <c r="B29" s="40" t="s">
        <v>255</v>
      </c>
      <c r="C29" s="40"/>
      <c r="D29" s="40"/>
      <c r="E29" s="40"/>
      <c r="F29" s="40"/>
      <c r="G29" s="40"/>
      <c r="H29" s="40"/>
      <c r="I29" s="40"/>
      <c r="J29" s="40"/>
    </row>
    <row r="30" spans="2:10">
      <c r="B30" s="5" t="s">
        <v>226</v>
      </c>
    </row>
    <row r="31" spans="2:10">
      <c r="B31" s="1" t="s">
        <v>237</v>
      </c>
    </row>
  </sheetData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8"/>
  <sheetViews>
    <sheetView workbookViewId="0">
      <selection activeCell="C9" sqref="C9"/>
    </sheetView>
  </sheetViews>
  <sheetFormatPr baseColWidth="10" defaultColWidth="11.42578125" defaultRowHeight="12.75"/>
  <cols>
    <col min="1" max="1" width="2.7109375" style="9" customWidth="1"/>
    <col min="2" max="2" width="11.42578125" style="9"/>
    <col min="3" max="3" width="18" style="9" customWidth="1"/>
    <col min="4" max="16384" width="11.42578125" style="9"/>
  </cols>
  <sheetData>
    <row r="2" spans="2:11">
      <c r="B2" s="8" t="s">
        <v>168</v>
      </c>
    </row>
    <row r="4" spans="2:11">
      <c r="B4" s="61"/>
      <c r="C4" s="61"/>
      <c r="D4" s="176" t="s">
        <v>31</v>
      </c>
      <c r="E4" s="176" t="s">
        <v>32</v>
      </c>
      <c r="F4" s="176" t="s">
        <v>33</v>
      </c>
      <c r="G4" s="176" t="s">
        <v>34</v>
      </c>
      <c r="H4" s="176" t="s">
        <v>35</v>
      </c>
      <c r="I4" s="176" t="s">
        <v>36</v>
      </c>
      <c r="J4" s="176" t="s">
        <v>37</v>
      </c>
      <c r="K4" s="176" t="s">
        <v>38</v>
      </c>
    </row>
    <row r="5" spans="2:11">
      <c r="B5" s="61" t="s">
        <v>130</v>
      </c>
      <c r="C5" s="61" t="s">
        <v>169</v>
      </c>
      <c r="D5" s="176"/>
      <c r="E5" s="176"/>
      <c r="F5" s="176"/>
      <c r="G5" s="176"/>
      <c r="H5" s="176"/>
      <c r="I5" s="176"/>
      <c r="J5" s="176"/>
      <c r="K5" s="176"/>
    </row>
    <row r="6" spans="2:11">
      <c r="B6" s="59" t="s">
        <v>131</v>
      </c>
      <c r="C6" s="59" t="s">
        <v>277</v>
      </c>
      <c r="D6" s="132">
        <v>1.2</v>
      </c>
      <c r="E6" s="132">
        <v>1.4</v>
      </c>
      <c r="F6" s="132">
        <v>1.4</v>
      </c>
      <c r="G6" s="132">
        <v>1.7</v>
      </c>
      <c r="H6" s="132">
        <v>1.8</v>
      </c>
      <c r="I6" s="132">
        <v>1.3</v>
      </c>
      <c r="J6" s="132">
        <v>2</v>
      </c>
      <c r="K6" s="132">
        <v>2.2000000000000002</v>
      </c>
    </row>
    <row r="7" spans="2:11">
      <c r="B7" s="59" t="s">
        <v>131</v>
      </c>
      <c r="C7" s="59" t="s">
        <v>278</v>
      </c>
      <c r="D7" s="132">
        <v>2.9</v>
      </c>
      <c r="E7" s="132">
        <v>3.5</v>
      </c>
      <c r="F7" s="132">
        <v>3.1</v>
      </c>
      <c r="G7" s="132">
        <v>3.9</v>
      </c>
      <c r="H7" s="132">
        <v>3.4</v>
      </c>
      <c r="I7" s="132">
        <v>3.8</v>
      </c>
      <c r="J7" s="132">
        <v>4.4000000000000004</v>
      </c>
      <c r="K7" s="132">
        <v>4.3</v>
      </c>
    </row>
    <row r="8" spans="2:11">
      <c r="B8" s="59" t="s">
        <v>132</v>
      </c>
      <c r="C8" s="60" t="s">
        <v>279</v>
      </c>
      <c r="D8" s="132">
        <v>2.7</v>
      </c>
      <c r="E8" s="132">
        <v>2.6</v>
      </c>
      <c r="F8" s="132">
        <v>2.2000000000000002</v>
      </c>
      <c r="G8" s="132">
        <v>2.6</v>
      </c>
      <c r="H8" s="132">
        <v>2.5</v>
      </c>
      <c r="I8" s="132">
        <v>2.9</v>
      </c>
      <c r="J8" s="132">
        <v>2.7</v>
      </c>
      <c r="K8" s="132">
        <v>2.5</v>
      </c>
    </row>
    <row r="9" spans="2:11">
      <c r="B9" s="59" t="s">
        <v>132</v>
      </c>
      <c r="C9" s="59" t="s">
        <v>280</v>
      </c>
      <c r="D9" s="132">
        <v>12.6</v>
      </c>
      <c r="E9" s="132">
        <v>12.1</v>
      </c>
      <c r="F9" s="132">
        <v>10.3</v>
      </c>
      <c r="G9" s="132">
        <v>12.3</v>
      </c>
      <c r="H9" s="132">
        <v>12.7</v>
      </c>
      <c r="I9" s="132">
        <v>12.9</v>
      </c>
      <c r="J9" s="132">
        <v>13</v>
      </c>
      <c r="K9" s="132">
        <v>12.8</v>
      </c>
    </row>
    <row r="11" spans="2:11">
      <c r="B11" s="125" t="s">
        <v>227</v>
      </c>
      <c r="C11" s="5"/>
      <c r="D11" s="5"/>
      <c r="E11" s="5"/>
      <c r="F11" s="5"/>
      <c r="G11" s="5"/>
    </row>
    <row r="12" spans="2:11">
      <c r="B12" s="40" t="s">
        <v>226</v>
      </c>
      <c r="C12" s="5"/>
      <c r="D12" s="5"/>
      <c r="E12" s="5"/>
      <c r="F12" s="5"/>
      <c r="G12" s="5"/>
    </row>
    <row r="13" spans="2:11">
      <c r="B13" s="1" t="s">
        <v>237</v>
      </c>
    </row>
    <row r="27" spans="3:8">
      <c r="C27" s="5"/>
      <c r="D27" s="5"/>
      <c r="E27" s="5"/>
      <c r="F27" s="5"/>
      <c r="G27" s="5"/>
      <c r="H27" s="5"/>
    </row>
    <row r="28" spans="3:8">
      <c r="C28" s="5"/>
      <c r="D28" s="5"/>
      <c r="E28" s="5"/>
      <c r="F28" s="5"/>
      <c r="G28" s="5"/>
      <c r="H28" s="5"/>
    </row>
  </sheetData>
  <mergeCells count="8">
    <mergeCell ref="J4:J5"/>
    <mergeCell ref="K4:K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56"/>
  <sheetViews>
    <sheetView zoomScaleNormal="100" workbookViewId="0">
      <selection activeCell="B56" sqref="B56"/>
    </sheetView>
  </sheetViews>
  <sheetFormatPr baseColWidth="10" defaultColWidth="11.42578125" defaultRowHeight="12.75"/>
  <cols>
    <col min="1" max="1" width="4.28515625" style="9" customWidth="1"/>
    <col min="2" max="16384" width="11.42578125" style="9"/>
  </cols>
  <sheetData>
    <row r="2" spans="2:7">
      <c r="B2" s="8" t="s">
        <v>170</v>
      </c>
    </row>
    <row r="3" spans="2:7">
      <c r="B3" s="8"/>
    </row>
    <row r="4" spans="2:7" s="10" customFormat="1" ht="89.25">
      <c r="B4" s="62"/>
      <c r="C4" s="64" t="s">
        <v>126</v>
      </c>
      <c r="D4" s="64" t="s">
        <v>171</v>
      </c>
      <c r="E4" s="64" t="s">
        <v>172</v>
      </c>
      <c r="F4" s="64" t="s">
        <v>173</v>
      </c>
      <c r="G4" s="64" t="s">
        <v>174</v>
      </c>
    </row>
    <row r="5" spans="2:7">
      <c r="B5" s="59" t="s">
        <v>125</v>
      </c>
      <c r="C5" s="63">
        <v>32965</v>
      </c>
      <c r="D5" s="59">
        <v>28863</v>
      </c>
      <c r="E5" s="59">
        <v>2352</v>
      </c>
      <c r="F5" s="59">
        <f t="shared" ref="F5:F52" si="0">E5/(D5+E5)</f>
        <v>7.5348390197020665E-2</v>
      </c>
      <c r="G5" s="59">
        <f t="shared" ref="G5:G52" si="1">E5/C5</f>
        <v>7.1348399817988781E-2</v>
      </c>
    </row>
    <row r="6" spans="2:7">
      <c r="B6" s="59" t="s">
        <v>124</v>
      </c>
      <c r="C6" s="63">
        <v>32181</v>
      </c>
      <c r="D6" s="59">
        <v>26760</v>
      </c>
      <c r="E6" s="59">
        <v>2207</v>
      </c>
      <c r="F6" s="59">
        <f t="shared" si="0"/>
        <v>7.6190147409120723E-2</v>
      </c>
      <c r="G6" s="59">
        <f t="shared" si="1"/>
        <v>6.8580839625866197E-2</v>
      </c>
    </row>
    <row r="7" spans="2:7">
      <c r="B7" s="59" t="s">
        <v>123</v>
      </c>
      <c r="C7" s="63">
        <v>33546</v>
      </c>
      <c r="D7" s="59">
        <v>25877</v>
      </c>
      <c r="E7" s="59">
        <v>2388</v>
      </c>
      <c r="F7" s="59">
        <f t="shared" si="0"/>
        <v>8.4486113568016982E-2</v>
      </c>
      <c r="G7" s="59">
        <f t="shared" si="1"/>
        <v>7.1185834376676804E-2</v>
      </c>
    </row>
    <row r="8" spans="2:7">
      <c r="B8" s="59" t="s">
        <v>122</v>
      </c>
      <c r="C8" s="63">
        <v>33272</v>
      </c>
      <c r="D8" s="59">
        <v>23799</v>
      </c>
      <c r="E8" s="59">
        <v>2231</v>
      </c>
      <c r="F8" s="59">
        <f t="shared" si="0"/>
        <v>8.5708797541298495E-2</v>
      </c>
      <c r="G8" s="59">
        <f t="shared" si="1"/>
        <v>6.7053378215917281E-2</v>
      </c>
    </row>
    <row r="9" spans="2:7">
      <c r="B9" s="59" t="s">
        <v>121</v>
      </c>
      <c r="C9" s="63">
        <v>33394</v>
      </c>
      <c r="D9" s="59">
        <v>23992</v>
      </c>
      <c r="E9" s="59">
        <v>2232</v>
      </c>
      <c r="F9" s="59">
        <f t="shared" si="0"/>
        <v>8.5112873703477726E-2</v>
      </c>
      <c r="G9" s="59">
        <f t="shared" si="1"/>
        <v>6.6838354195364436E-2</v>
      </c>
    </row>
    <row r="10" spans="2:7">
      <c r="B10" s="59" t="s">
        <v>120</v>
      </c>
      <c r="C10" s="63">
        <v>32197</v>
      </c>
      <c r="D10" s="59">
        <v>23011</v>
      </c>
      <c r="E10" s="59">
        <v>2100</v>
      </c>
      <c r="F10" s="59">
        <f t="shared" si="0"/>
        <v>8.3628688622516031E-2</v>
      </c>
      <c r="G10" s="59">
        <f t="shared" si="1"/>
        <v>6.5223468024971268E-2</v>
      </c>
    </row>
    <row r="11" spans="2:7">
      <c r="B11" s="59" t="s">
        <v>119</v>
      </c>
      <c r="C11" s="63">
        <v>34292</v>
      </c>
      <c r="D11" s="59">
        <v>23572</v>
      </c>
      <c r="E11" s="59">
        <v>2360</v>
      </c>
      <c r="F11" s="59">
        <f t="shared" si="0"/>
        <v>9.1007249730063244E-2</v>
      </c>
      <c r="G11" s="59">
        <f t="shared" si="1"/>
        <v>6.8820716202029633E-2</v>
      </c>
    </row>
    <row r="12" spans="2:7">
      <c r="B12" s="59" t="s">
        <v>118</v>
      </c>
      <c r="C12" s="63">
        <v>32549</v>
      </c>
      <c r="D12" s="59">
        <v>23021</v>
      </c>
      <c r="E12" s="59">
        <v>2264</v>
      </c>
      <c r="F12" s="59">
        <f t="shared" si="0"/>
        <v>8.9539252521257662E-2</v>
      </c>
      <c r="G12" s="59">
        <f t="shared" si="1"/>
        <v>6.9556668407631569E-2</v>
      </c>
    </row>
    <row r="13" spans="2:7">
      <c r="B13" s="59" t="s">
        <v>117</v>
      </c>
      <c r="C13" s="63">
        <v>32259</v>
      </c>
      <c r="D13" s="59">
        <v>22055</v>
      </c>
      <c r="E13" s="59">
        <v>2226</v>
      </c>
      <c r="F13" s="59">
        <f t="shared" si="0"/>
        <v>9.1676619579094759E-2</v>
      </c>
      <c r="G13" s="59">
        <f t="shared" si="1"/>
        <v>6.9003998884032358E-2</v>
      </c>
    </row>
    <row r="14" spans="2:7">
      <c r="B14" s="59" t="s">
        <v>116</v>
      </c>
      <c r="C14" s="63">
        <v>34359</v>
      </c>
      <c r="D14" s="59">
        <v>24289</v>
      </c>
      <c r="E14" s="59">
        <v>2419</v>
      </c>
      <c r="F14" s="59">
        <f t="shared" si="0"/>
        <v>9.0572113224502024E-2</v>
      </c>
      <c r="G14" s="59">
        <f t="shared" si="1"/>
        <v>7.0403678803224776E-2</v>
      </c>
    </row>
    <row r="15" spans="2:7">
      <c r="B15" s="59" t="s">
        <v>115</v>
      </c>
      <c r="C15" s="63">
        <v>32869</v>
      </c>
      <c r="D15" s="59">
        <v>24923</v>
      </c>
      <c r="E15" s="59">
        <v>2298</v>
      </c>
      <c r="F15" s="59">
        <f t="shared" si="0"/>
        <v>8.4420116821571578E-2</v>
      </c>
      <c r="G15" s="59">
        <f t="shared" si="1"/>
        <v>6.9913900635857493E-2</v>
      </c>
    </row>
    <row r="16" spans="2:7">
      <c r="B16" s="59" t="s">
        <v>114</v>
      </c>
      <c r="C16" s="63">
        <v>33292</v>
      </c>
      <c r="D16" s="59">
        <v>25804</v>
      </c>
      <c r="E16" s="59">
        <v>2451</v>
      </c>
      <c r="F16" s="59">
        <f t="shared" si="0"/>
        <v>8.674570872411963E-2</v>
      </c>
      <c r="G16" s="59">
        <f t="shared" si="1"/>
        <v>7.3621290400096115E-2</v>
      </c>
    </row>
    <row r="17" spans="2:7">
      <c r="B17" s="59" t="s">
        <v>113</v>
      </c>
      <c r="C17" s="63">
        <v>34167</v>
      </c>
      <c r="D17" s="59">
        <v>27728</v>
      </c>
      <c r="E17" s="59">
        <v>2327</v>
      </c>
      <c r="F17" s="59">
        <f t="shared" si="0"/>
        <v>7.7424721344202294E-2</v>
      </c>
      <c r="G17" s="59">
        <f t="shared" si="1"/>
        <v>6.8106652618023233E-2</v>
      </c>
    </row>
    <row r="18" spans="2:7">
      <c r="B18" s="59" t="s">
        <v>112</v>
      </c>
      <c r="C18" s="63">
        <v>33486</v>
      </c>
      <c r="D18" s="59">
        <v>24715</v>
      </c>
      <c r="E18" s="59">
        <v>2418</v>
      </c>
      <c r="F18" s="59">
        <f t="shared" si="0"/>
        <v>8.9116573913684438E-2</v>
      </c>
      <c r="G18" s="59">
        <f t="shared" si="1"/>
        <v>7.2209281490772256E-2</v>
      </c>
    </row>
    <row r="19" spans="2:7">
      <c r="B19" s="59" t="s">
        <v>111</v>
      </c>
      <c r="C19" s="63">
        <v>36253</v>
      </c>
      <c r="D19" s="59">
        <v>29253</v>
      </c>
      <c r="E19" s="59">
        <v>3102</v>
      </c>
      <c r="F19" s="59">
        <f t="shared" si="0"/>
        <v>9.5873898933704224E-2</v>
      </c>
      <c r="G19" s="59">
        <f t="shared" si="1"/>
        <v>8.5565332524204896E-2</v>
      </c>
    </row>
    <row r="20" spans="2:7">
      <c r="B20" s="59" t="s">
        <v>110</v>
      </c>
      <c r="C20" s="63">
        <v>39424</v>
      </c>
      <c r="D20" s="59">
        <v>28496</v>
      </c>
      <c r="E20" s="59">
        <v>3935</v>
      </c>
      <c r="F20" s="59">
        <f t="shared" si="0"/>
        <v>0.12133452560821437</v>
      </c>
      <c r="G20" s="59">
        <f t="shared" si="1"/>
        <v>9.981229707792208E-2</v>
      </c>
    </row>
    <row r="21" spans="2:7">
      <c r="B21" s="59" t="s">
        <v>109</v>
      </c>
      <c r="C21" s="63">
        <v>36853</v>
      </c>
      <c r="D21" s="59">
        <v>22221</v>
      </c>
      <c r="E21" s="59">
        <v>2952</v>
      </c>
      <c r="F21" s="59">
        <f t="shared" si="0"/>
        <v>0.11726850196639256</v>
      </c>
      <c r="G21" s="59">
        <f t="shared" si="1"/>
        <v>8.0102026972023982E-2</v>
      </c>
    </row>
    <row r="22" spans="2:7">
      <c r="B22" s="59" t="s">
        <v>108</v>
      </c>
      <c r="C22" s="63">
        <v>37189</v>
      </c>
      <c r="D22" s="59">
        <v>21376</v>
      </c>
      <c r="E22" s="59">
        <v>2883</v>
      </c>
      <c r="F22" s="59">
        <f t="shared" si="0"/>
        <v>0.11884249144647348</v>
      </c>
      <c r="G22" s="59">
        <f t="shared" si="1"/>
        <v>7.7522923445104738E-2</v>
      </c>
    </row>
    <row r="23" spans="2:7">
      <c r="B23" s="59" t="s">
        <v>107</v>
      </c>
      <c r="C23" s="63">
        <v>37197</v>
      </c>
      <c r="D23" s="59">
        <v>22175</v>
      </c>
      <c r="E23" s="59">
        <v>2849</v>
      </c>
      <c r="F23" s="59">
        <f t="shared" si="0"/>
        <v>0.11385070332480818</v>
      </c>
      <c r="G23" s="59">
        <f t="shared" si="1"/>
        <v>7.6592198295561464E-2</v>
      </c>
    </row>
    <row r="24" spans="2:7">
      <c r="B24" s="59" t="s">
        <v>106</v>
      </c>
      <c r="C24" s="63">
        <v>35083</v>
      </c>
      <c r="D24" s="59">
        <v>23303</v>
      </c>
      <c r="E24" s="59">
        <v>2753</v>
      </c>
      <c r="F24" s="59">
        <f t="shared" si="0"/>
        <v>0.10565704636168254</v>
      </c>
      <c r="G24" s="59">
        <f t="shared" si="1"/>
        <v>7.8471054356810996E-2</v>
      </c>
    </row>
    <row r="25" spans="2:7">
      <c r="B25" s="59" t="s">
        <v>105</v>
      </c>
      <c r="C25" s="63">
        <v>36340</v>
      </c>
      <c r="D25" s="59">
        <v>23463</v>
      </c>
      <c r="E25" s="59">
        <v>2953</v>
      </c>
      <c r="F25" s="59">
        <f t="shared" si="0"/>
        <v>0.11178831011508177</v>
      </c>
      <c r="G25" s="59">
        <f t="shared" si="1"/>
        <v>8.126031920748486E-2</v>
      </c>
    </row>
    <row r="26" spans="2:7">
      <c r="B26" s="59" t="s">
        <v>104</v>
      </c>
      <c r="C26" s="63">
        <v>39352</v>
      </c>
      <c r="D26" s="59">
        <v>27372</v>
      </c>
      <c r="E26" s="59">
        <v>3355</v>
      </c>
      <c r="F26" s="59">
        <f t="shared" si="0"/>
        <v>0.10918735965112117</v>
      </c>
      <c r="G26" s="59">
        <f t="shared" si="1"/>
        <v>8.5256149623907304E-2</v>
      </c>
    </row>
    <row r="27" spans="2:7">
      <c r="B27" s="59" t="s">
        <v>103</v>
      </c>
      <c r="C27" s="63">
        <v>42842</v>
      </c>
      <c r="D27" s="59">
        <v>30810</v>
      </c>
      <c r="E27" s="59">
        <v>4418</v>
      </c>
      <c r="F27" s="59">
        <f t="shared" si="0"/>
        <v>0.12541160440558646</v>
      </c>
      <c r="G27" s="59">
        <f t="shared" si="1"/>
        <v>0.10312310349656879</v>
      </c>
    </row>
    <row r="28" spans="2:7">
      <c r="B28" s="59" t="s">
        <v>102</v>
      </c>
      <c r="C28" s="63">
        <v>42190</v>
      </c>
      <c r="D28" s="59">
        <v>29825</v>
      </c>
      <c r="E28" s="59">
        <v>3931</v>
      </c>
      <c r="F28" s="59">
        <f t="shared" si="0"/>
        <v>0.11645337125251808</v>
      </c>
      <c r="G28" s="59">
        <f t="shared" si="1"/>
        <v>9.31737378525717E-2</v>
      </c>
    </row>
    <row r="29" spans="2:7">
      <c r="B29" s="59" t="s">
        <v>101</v>
      </c>
      <c r="C29" s="63">
        <v>40665</v>
      </c>
      <c r="D29" s="59">
        <v>31483</v>
      </c>
      <c r="E29" s="59">
        <v>3768</v>
      </c>
      <c r="F29" s="59">
        <f t="shared" si="0"/>
        <v>0.10689058466426485</v>
      </c>
      <c r="G29" s="59">
        <f t="shared" si="1"/>
        <v>9.2659535226853565E-2</v>
      </c>
    </row>
    <row r="30" spans="2:7">
      <c r="B30" s="59" t="s">
        <v>100</v>
      </c>
      <c r="C30" s="63">
        <v>39817</v>
      </c>
      <c r="D30" s="59">
        <v>27674</v>
      </c>
      <c r="E30" s="59">
        <v>3633</v>
      </c>
      <c r="F30" s="59">
        <f t="shared" si="0"/>
        <v>0.11604433513271792</v>
      </c>
      <c r="G30" s="59">
        <f t="shared" si="1"/>
        <v>9.1242434136172987E-2</v>
      </c>
    </row>
    <row r="31" spans="2:7">
      <c r="B31" s="59" t="s">
        <v>99</v>
      </c>
      <c r="C31" s="63">
        <v>40776</v>
      </c>
      <c r="D31" s="59">
        <v>29318</v>
      </c>
      <c r="E31" s="59">
        <v>3565</v>
      </c>
      <c r="F31" s="59">
        <f t="shared" si="0"/>
        <v>0.10841468235866557</v>
      </c>
      <c r="G31" s="59">
        <f t="shared" si="1"/>
        <v>8.7428879733176382E-2</v>
      </c>
    </row>
    <row r="32" spans="2:7">
      <c r="B32" s="59" t="s">
        <v>98</v>
      </c>
      <c r="C32" s="63">
        <v>39724</v>
      </c>
      <c r="D32" s="59">
        <v>29126</v>
      </c>
      <c r="E32" s="59">
        <v>3456</v>
      </c>
      <c r="F32" s="59">
        <f t="shared" si="0"/>
        <v>0.10607083665827757</v>
      </c>
      <c r="G32" s="59">
        <f t="shared" si="1"/>
        <v>8.7000302084382239E-2</v>
      </c>
    </row>
    <row r="33" spans="2:7">
      <c r="B33" s="59" t="s">
        <v>97</v>
      </c>
      <c r="C33" s="63">
        <v>38260</v>
      </c>
      <c r="D33" s="59">
        <v>25783</v>
      </c>
      <c r="E33" s="59">
        <v>3226</v>
      </c>
      <c r="F33" s="59">
        <f t="shared" si="0"/>
        <v>0.11120686683443069</v>
      </c>
      <c r="G33" s="59">
        <f t="shared" si="1"/>
        <v>8.4317825405122837E-2</v>
      </c>
    </row>
    <row r="34" spans="2:7">
      <c r="B34" s="59" t="s">
        <v>96</v>
      </c>
      <c r="C34" s="63">
        <v>38602</v>
      </c>
      <c r="D34" s="59">
        <v>22240</v>
      </c>
      <c r="E34" s="59">
        <v>3094</v>
      </c>
      <c r="F34" s="59">
        <f t="shared" si="0"/>
        <v>0.12212836504302518</v>
      </c>
      <c r="G34" s="59">
        <f t="shared" si="1"/>
        <v>8.0151287498057097E-2</v>
      </c>
    </row>
    <row r="35" spans="2:7">
      <c r="B35" s="59" t="s">
        <v>95</v>
      </c>
      <c r="C35" s="63">
        <v>37842</v>
      </c>
      <c r="D35" s="59">
        <v>23132</v>
      </c>
      <c r="E35" s="59">
        <v>3210</v>
      </c>
      <c r="F35" s="59">
        <f t="shared" si="0"/>
        <v>0.12185862880570951</v>
      </c>
      <c r="G35" s="59">
        <f t="shared" si="1"/>
        <v>8.4826383383542092E-2</v>
      </c>
    </row>
    <row r="36" spans="2:7">
      <c r="B36" s="59" t="s">
        <v>94</v>
      </c>
      <c r="C36" s="63">
        <v>36579</v>
      </c>
      <c r="D36" s="59">
        <v>24633</v>
      </c>
      <c r="E36" s="59">
        <v>3034</v>
      </c>
      <c r="F36" s="59">
        <f t="shared" si="0"/>
        <v>0.10966132938157372</v>
      </c>
      <c r="G36" s="59">
        <f t="shared" si="1"/>
        <v>8.2943765548538773E-2</v>
      </c>
    </row>
    <row r="37" spans="2:7">
      <c r="B37" s="59" t="s">
        <v>93</v>
      </c>
      <c r="C37" s="63">
        <v>37325</v>
      </c>
      <c r="D37" s="59">
        <v>23857</v>
      </c>
      <c r="E37" s="59">
        <v>3131</v>
      </c>
      <c r="F37" s="59">
        <f t="shared" si="0"/>
        <v>0.11601452497406255</v>
      </c>
      <c r="G37" s="59">
        <f t="shared" si="1"/>
        <v>8.3884795713328866E-2</v>
      </c>
    </row>
    <row r="38" spans="2:7">
      <c r="B38" s="59" t="s">
        <v>92</v>
      </c>
      <c r="C38" s="63">
        <v>37827</v>
      </c>
      <c r="D38" s="59">
        <v>25204</v>
      </c>
      <c r="E38" s="59">
        <v>3487</v>
      </c>
      <c r="F38" s="59">
        <f t="shared" si="0"/>
        <v>0.12153637029033494</v>
      </c>
      <c r="G38" s="59">
        <f t="shared" si="1"/>
        <v>9.2182832368414097E-2</v>
      </c>
    </row>
    <row r="39" spans="2:7">
      <c r="B39" s="59" t="s">
        <v>91</v>
      </c>
      <c r="C39" s="63">
        <v>37083</v>
      </c>
      <c r="D39" s="59">
        <v>25397</v>
      </c>
      <c r="E39" s="59">
        <v>3136</v>
      </c>
      <c r="F39" s="59">
        <f t="shared" si="0"/>
        <v>0.10990782602600498</v>
      </c>
      <c r="G39" s="59">
        <f t="shared" si="1"/>
        <v>8.4567052288110456E-2</v>
      </c>
    </row>
    <row r="40" spans="2:7">
      <c r="B40" s="59" t="s">
        <v>90</v>
      </c>
      <c r="C40" s="63">
        <v>39548</v>
      </c>
      <c r="D40" s="59">
        <v>30380</v>
      </c>
      <c r="E40" s="59">
        <v>3702</v>
      </c>
      <c r="F40" s="59">
        <f t="shared" si="0"/>
        <v>0.10862038612757467</v>
      </c>
      <c r="G40" s="59">
        <f t="shared" si="1"/>
        <v>9.3607767775867295E-2</v>
      </c>
    </row>
    <row r="41" spans="2:7">
      <c r="B41" s="59" t="s">
        <v>89</v>
      </c>
      <c r="C41" s="63">
        <v>39437</v>
      </c>
      <c r="D41" s="59">
        <v>31793</v>
      </c>
      <c r="E41" s="59">
        <v>3725</v>
      </c>
      <c r="F41" s="59">
        <f t="shared" si="0"/>
        <v>0.10487640069823752</v>
      </c>
      <c r="G41" s="59">
        <f t="shared" si="1"/>
        <v>9.4454446332124659E-2</v>
      </c>
    </row>
    <row r="42" spans="2:7">
      <c r="B42" s="59" t="s">
        <v>88</v>
      </c>
      <c r="C42" s="63">
        <v>38617</v>
      </c>
      <c r="D42" s="59">
        <v>26890</v>
      </c>
      <c r="E42" s="59">
        <v>3383</v>
      </c>
      <c r="F42" s="59">
        <f t="shared" si="0"/>
        <v>0.11174974399630033</v>
      </c>
      <c r="G42" s="59">
        <f t="shared" si="1"/>
        <v>8.7603905015925632E-2</v>
      </c>
    </row>
    <row r="43" spans="2:7">
      <c r="B43" s="59" t="s">
        <v>87</v>
      </c>
      <c r="C43" s="63">
        <v>41193</v>
      </c>
      <c r="D43" s="59">
        <v>26881</v>
      </c>
      <c r="E43" s="59">
        <v>3688</v>
      </c>
      <c r="F43" s="59">
        <f t="shared" si="0"/>
        <v>0.12064509797507278</v>
      </c>
      <c r="G43" s="59">
        <f t="shared" si="1"/>
        <v>8.9529774476245966E-2</v>
      </c>
    </row>
    <row r="44" spans="2:7">
      <c r="B44" s="59" t="s">
        <v>86</v>
      </c>
      <c r="C44" s="63">
        <v>39459</v>
      </c>
      <c r="D44" s="59">
        <v>26204</v>
      </c>
      <c r="E44" s="59">
        <v>3531</v>
      </c>
      <c r="F44" s="59">
        <f t="shared" si="0"/>
        <v>0.11874894904994114</v>
      </c>
      <c r="G44" s="59">
        <f t="shared" si="1"/>
        <v>8.9485288527332174E-2</v>
      </c>
    </row>
    <row r="45" spans="2:7">
      <c r="B45" s="59" t="s">
        <v>85</v>
      </c>
      <c r="C45" s="63">
        <v>39395</v>
      </c>
      <c r="D45" s="59">
        <v>24056</v>
      </c>
      <c r="E45" s="59">
        <v>3478</v>
      </c>
      <c r="F45" s="59">
        <f t="shared" si="0"/>
        <v>0.12631655407859374</v>
      </c>
      <c r="G45" s="59">
        <f t="shared" si="1"/>
        <v>8.8285315395354738E-2</v>
      </c>
    </row>
    <row r="46" spans="2:7">
      <c r="B46" s="59" t="s">
        <v>84</v>
      </c>
      <c r="C46" s="63">
        <v>39259</v>
      </c>
      <c r="D46" s="59">
        <v>23025</v>
      </c>
      <c r="E46" s="59">
        <v>3203</v>
      </c>
      <c r="F46" s="59">
        <f t="shared" si="0"/>
        <v>0.12212139698032637</v>
      </c>
      <c r="G46" s="59">
        <f t="shared" si="1"/>
        <v>8.1586387834636648E-2</v>
      </c>
    </row>
    <row r="47" spans="2:7">
      <c r="B47" s="59" t="s">
        <v>83</v>
      </c>
      <c r="C47" s="63">
        <v>38487</v>
      </c>
      <c r="D47" s="59">
        <v>25443</v>
      </c>
      <c r="E47" s="59">
        <v>3492</v>
      </c>
      <c r="F47" s="59">
        <f t="shared" si="0"/>
        <v>0.12068429237947123</v>
      </c>
      <c r="G47" s="59">
        <f t="shared" si="1"/>
        <v>9.073193545872632E-2</v>
      </c>
    </row>
    <row r="48" spans="2:7">
      <c r="B48" s="59" t="s">
        <v>82</v>
      </c>
      <c r="C48" s="63">
        <v>37770</v>
      </c>
      <c r="D48" s="59">
        <v>24272</v>
      </c>
      <c r="E48" s="59">
        <v>3340</v>
      </c>
      <c r="F48" s="59">
        <f t="shared" si="0"/>
        <v>0.12096190062291758</v>
      </c>
      <c r="G48" s="59">
        <f t="shared" si="1"/>
        <v>8.84299708763569E-2</v>
      </c>
    </row>
    <row r="49" spans="2:8">
      <c r="B49" s="59" t="s">
        <v>81</v>
      </c>
      <c r="C49" s="63">
        <v>38552</v>
      </c>
      <c r="D49" s="59">
        <v>22926</v>
      </c>
      <c r="E49" s="59">
        <v>3303</v>
      </c>
      <c r="F49" s="59">
        <f t="shared" si="0"/>
        <v>0.12592931488047582</v>
      </c>
      <c r="G49" s="59">
        <f t="shared" si="1"/>
        <v>8.5676488898111636E-2</v>
      </c>
    </row>
    <row r="50" spans="2:8">
      <c r="B50" s="59" t="s">
        <v>80</v>
      </c>
      <c r="C50" s="63">
        <v>39766</v>
      </c>
      <c r="D50" s="59">
        <v>25938</v>
      </c>
      <c r="E50" s="59">
        <v>3646</v>
      </c>
      <c r="F50" s="59">
        <f t="shared" si="0"/>
        <v>0.12324229313142239</v>
      </c>
      <c r="G50" s="59">
        <f t="shared" si="1"/>
        <v>9.1686365236634315E-2</v>
      </c>
    </row>
    <row r="51" spans="2:8">
      <c r="B51" s="59" t="s">
        <v>79</v>
      </c>
      <c r="C51" s="63">
        <v>39421</v>
      </c>
      <c r="D51" s="59">
        <v>25514</v>
      </c>
      <c r="E51" s="59">
        <v>3426</v>
      </c>
      <c r="F51" s="59">
        <f t="shared" si="0"/>
        <v>0.1183828610919143</v>
      </c>
      <c r="G51" s="59">
        <f t="shared" si="1"/>
        <v>8.6907993201593065E-2</v>
      </c>
    </row>
    <row r="52" spans="2:8">
      <c r="B52" s="59" t="s">
        <v>78</v>
      </c>
      <c r="C52" s="63">
        <v>41235</v>
      </c>
      <c r="D52" s="59">
        <v>31788</v>
      </c>
      <c r="E52" s="59">
        <v>4153</v>
      </c>
      <c r="F52" s="59">
        <f t="shared" si="0"/>
        <v>0.11555048551793216</v>
      </c>
      <c r="G52" s="59">
        <f t="shared" si="1"/>
        <v>0.10071541166484782</v>
      </c>
    </row>
    <row r="54" spans="2:8" ht="40.5" customHeight="1">
      <c r="B54" s="177" t="s">
        <v>250</v>
      </c>
      <c r="C54" s="177"/>
      <c r="D54" s="177"/>
      <c r="E54" s="177"/>
      <c r="F54" s="177"/>
      <c r="G54" s="177"/>
      <c r="H54" s="125"/>
    </row>
    <row r="55" spans="2:8">
      <c r="B55" s="5" t="s">
        <v>226</v>
      </c>
    </row>
    <row r="56" spans="2:8">
      <c r="B56" s="1" t="s">
        <v>276</v>
      </c>
    </row>
  </sheetData>
  <mergeCells count="1">
    <mergeCell ref="B54:G5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30"/>
  <sheetViews>
    <sheetView zoomScaleNormal="100" workbookViewId="0">
      <selection activeCell="J5" sqref="J5"/>
    </sheetView>
  </sheetViews>
  <sheetFormatPr baseColWidth="10" defaultColWidth="11.42578125" defaultRowHeight="12.75"/>
  <cols>
    <col min="1" max="1" width="3.140625" style="2" customWidth="1"/>
    <col min="2" max="2" width="30.42578125" style="2" customWidth="1"/>
    <col min="3" max="3" width="14.7109375" style="2" customWidth="1"/>
    <col min="4" max="4" width="16" style="2" customWidth="1"/>
    <col min="5" max="5" width="17.140625" style="2" customWidth="1"/>
    <col min="6" max="6" width="15.28515625" style="2" customWidth="1"/>
    <col min="7" max="7" width="12" style="2" customWidth="1"/>
    <col min="8" max="8" width="17.28515625" style="72" customWidth="1"/>
    <col min="9" max="9" width="11.42578125" style="2"/>
    <col min="10" max="10" width="14.5703125" style="72" customWidth="1"/>
    <col min="11" max="16384" width="11.42578125" style="2"/>
  </cols>
  <sheetData>
    <row r="2" spans="2:12" s="85" customFormat="1">
      <c r="B2" s="86" t="s">
        <v>232</v>
      </c>
      <c r="H2" s="87"/>
      <c r="J2" s="87"/>
    </row>
    <row r="4" spans="2:12" ht="15" customHeight="1">
      <c r="B4" s="31"/>
      <c r="C4" s="178" t="s">
        <v>141</v>
      </c>
      <c r="D4" s="178"/>
      <c r="E4" s="178" t="s">
        <v>142</v>
      </c>
      <c r="F4" s="178"/>
      <c r="G4" s="179" t="s">
        <v>28</v>
      </c>
      <c r="H4" s="179"/>
      <c r="I4" s="179" t="s">
        <v>143</v>
      </c>
      <c r="J4" s="179"/>
      <c r="K4" s="179" t="s">
        <v>214</v>
      </c>
      <c r="L4" s="179"/>
    </row>
    <row r="5" spans="2:12" ht="51">
      <c r="B5" s="88"/>
      <c r="C5" s="89" t="s">
        <v>29</v>
      </c>
      <c r="D5" s="90" t="s">
        <v>144</v>
      </c>
      <c r="E5" s="89" t="s">
        <v>29</v>
      </c>
      <c r="F5" s="89" t="s">
        <v>144</v>
      </c>
      <c r="G5" s="33" t="s">
        <v>29</v>
      </c>
      <c r="H5" s="73" t="s">
        <v>144</v>
      </c>
      <c r="I5" s="33" t="s">
        <v>29</v>
      </c>
      <c r="J5" s="73" t="s">
        <v>144</v>
      </c>
      <c r="K5" s="73" t="s">
        <v>29</v>
      </c>
      <c r="L5" s="73" t="s">
        <v>144</v>
      </c>
    </row>
    <row r="6" spans="2:12">
      <c r="B6" s="91" t="s">
        <v>10</v>
      </c>
      <c r="C6" s="92">
        <v>388.1</v>
      </c>
      <c r="D6" s="93">
        <v>100</v>
      </c>
      <c r="E6" s="92">
        <v>99.8</v>
      </c>
      <c r="F6" s="94">
        <v>100</v>
      </c>
      <c r="G6" s="35">
        <v>214.2</v>
      </c>
      <c r="H6" s="71">
        <v>100</v>
      </c>
      <c r="I6" s="35">
        <v>151.80000000000001</v>
      </c>
      <c r="J6" s="71">
        <v>100</v>
      </c>
      <c r="K6" s="14">
        <v>886.6</v>
      </c>
      <c r="L6" s="133">
        <v>100</v>
      </c>
    </row>
    <row r="7" spans="2:12">
      <c r="B7" s="91" t="s">
        <v>12</v>
      </c>
      <c r="C7" s="92">
        <v>117.8</v>
      </c>
      <c r="D7" s="93">
        <f>0.29*100</f>
        <v>28.999999999999996</v>
      </c>
      <c r="E7" s="92">
        <v>52.5</v>
      </c>
      <c r="F7" s="94">
        <v>51</v>
      </c>
      <c r="G7" s="35">
        <v>50.3</v>
      </c>
      <c r="H7" s="71">
        <v>22</v>
      </c>
      <c r="I7" s="35">
        <v>19.2</v>
      </c>
      <c r="J7" s="71">
        <v>11</v>
      </c>
      <c r="K7" s="14">
        <v>241.9</v>
      </c>
      <c r="L7" s="134">
        <v>25.5</v>
      </c>
    </row>
    <row r="8" spans="2:12" ht="25.5">
      <c r="B8" s="34" t="s">
        <v>30</v>
      </c>
      <c r="C8" s="35">
        <v>11.8</v>
      </c>
      <c r="D8" s="75">
        <v>3</v>
      </c>
      <c r="E8" s="35">
        <v>2.4</v>
      </c>
      <c r="F8" s="71">
        <v>3</v>
      </c>
      <c r="G8" s="35">
        <v>10.4</v>
      </c>
      <c r="H8" s="71">
        <v>5</v>
      </c>
      <c r="I8" s="35">
        <v>7.1</v>
      </c>
      <c r="J8" s="71">
        <v>5</v>
      </c>
      <c r="K8" s="14">
        <v>32.4</v>
      </c>
      <c r="L8" s="134">
        <v>3.8</v>
      </c>
    </row>
    <row r="9" spans="2:12" ht="25.5">
      <c r="B9" s="34" t="s">
        <v>145</v>
      </c>
      <c r="C9" s="35">
        <v>6.5</v>
      </c>
      <c r="D9" s="75">
        <v>2</v>
      </c>
      <c r="E9" s="35">
        <v>1.2</v>
      </c>
      <c r="F9" s="71">
        <v>1</v>
      </c>
      <c r="G9" s="35">
        <v>7.6</v>
      </c>
      <c r="H9" s="71">
        <v>3</v>
      </c>
      <c r="I9" s="35">
        <v>14.9</v>
      </c>
      <c r="J9" s="71">
        <v>10</v>
      </c>
      <c r="K9" s="14">
        <v>30.7</v>
      </c>
      <c r="L9" s="134">
        <v>3.8</v>
      </c>
    </row>
    <row r="10" spans="2:12">
      <c r="B10" s="34" t="s">
        <v>220</v>
      </c>
      <c r="C10" s="35">
        <v>75.599999999999994</v>
      </c>
      <c r="D10" s="75">
        <v>20</v>
      </c>
      <c r="E10" s="35">
        <v>14.4</v>
      </c>
      <c r="F10" s="71">
        <v>15</v>
      </c>
      <c r="G10" s="35">
        <v>48.5</v>
      </c>
      <c r="H10" s="71">
        <v>23</v>
      </c>
      <c r="I10" s="35">
        <v>33.6</v>
      </c>
      <c r="J10" s="71">
        <v>23</v>
      </c>
      <c r="K10" s="14">
        <v>177.8</v>
      </c>
      <c r="L10" s="134">
        <v>20.8</v>
      </c>
    </row>
    <row r="11" spans="2:12">
      <c r="B11" s="34" t="s">
        <v>18</v>
      </c>
      <c r="C11" s="35">
        <v>33.799999999999997</v>
      </c>
      <c r="D11" s="75">
        <v>9</v>
      </c>
      <c r="E11" s="35">
        <v>5.9</v>
      </c>
      <c r="F11" s="71">
        <v>6</v>
      </c>
      <c r="G11" s="35">
        <v>9.5</v>
      </c>
      <c r="H11" s="71">
        <v>5</v>
      </c>
      <c r="I11" s="35">
        <v>9.6</v>
      </c>
      <c r="J11" s="71">
        <v>6</v>
      </c>
      <c r="K11" s="14">
        <v>59.4</v>
      </c>
      <c r="L11" s="134">
        <v>6.7</v>
      </c>
    </row>
    <row r="12" spans="2:12">
      <c r="B12" s="34" t="s">
        <v>19</v>
      </c>
      <c r="C12" s="35">
        <v>24.6</v>
      </c>
      <c r="D12" s="75">
        <v>6</v>
      </c>
      <c r="E12" s="35">
        <v>3.7</v>
      </c>
      <c r="F12" s="71">
        <v>4</v>
      </c>
      <c r="G12" s="35">
        <v>5.3</v>
      </c>
      <c r="H12" s="71">
        <v>2</v>
      </c>
      <c r="I12" s="35">
        <v>2.6</v>
      </c>
      <c r="J12" s="71">
        <v>2</v>
      </c>
      <c r="K12" s="14">
        <v>36.6</v>
      </c>
      <c r="L12" s="134">
        <v>4</v>
      </c>
    </row>
    <row r="13" spans="2:12" ht="25.5">
      <c r="B13" s="34" t="s">
        <v>129</v>
      </c>
      <c r="C13" s="14">
        <v>8.6</v>
      </c>
      <c r="D13" s="75">
        <v>2.4</v>
      </c>
      <c r="E13" s="14">
        <v>1.7</v>
      </c>
      <c r="F13" s="71">
        <v>1.9</v>
      </c>
      <c r="G13" s="14">
        <v>18.5</v>
      </c>
      <c r="H13" s="71">
        <v>9.3000000000000007</v>
      </c>
      <c r="I13" s="14">
        <v>14.9</v>
      </c>
      <c r="J13" s="71">
        <v>10.8</v>
      </c>
      <c r="K13" s="14">
        <v>45.7</v>
      </c>
      <c r="L13" s="134">
        <v>5.8</v>
      </c>
    </row>
    <row r="14" spans="2:12" ht="25.5">
      <c r="B14" s="34" t="s">
        <v>146</v>
      </c>
      <c r="C14" s="35">
        <v>21.3</v>
      </c>
      <c r="D14" s="75">
        <v>6</v>
      </c>
      <c r="E14" s="35">
        <v>3.2</v>
      </c>
      <c r="F14" s="71">
        <v>3</v>
      </c>
      <c r="G14" s="35">
        <v>20.100000000000001</v>
      </c>
      <c r="H14" s="71">
        <v>9</v>
      </c>
      <c r="I14" s="35">
        <v>5.8</v>
      </c>
      <c r="J14" s="71">
        <v>4</v>
      </c>
      <c r="K14" s="14">
        <v>61.8</v>
      </c>
      <c r="L14" s="134">
        <v>6.7</v>
      </c>
    </row>
    <row r="15" spans="2:12">
      <c r="B15" s="36"/>
      <c r="C15" s="13"/>
      <c r="D15" s="37"/>
      <c r="E15" s="13"/>
      <c r="F15" s="37"/>
      <c r="G15" s="13"/>
      <c r="H15" s="74"/>
      <c r="I15" s="13"/>
      <c r="J15" s="74"/>
    </row>
    <row r="16" spans="2:12">
      <c r="B16" s="85" t="s">
        <v>223</v>
      </c>
    </row>
    <row r="17" spans="2:6">
      <c r="B17" s="2" t="s">
        <v>216</v>
      </c>
    </row>
    <row r="18" spans="2:6">
      <c r="B18" s="1" t="s">
        <v>237</v>
      </c>
      <c r="F18" s="72"/>
    </row>
    <row r="19" spans="2:6">
      <c r="F19" s="72"/>
    </row>
    <row r="20" spans="2:6">
      <c r="F20" s="72"/>
    </row>
    <row r="21" spans="2:6">
      <c r="F21" s="72"/>
    </row>
    <row r="22" spans="2:6">
      <c r="F22" s="72"/>
    </row>
    <row r="23" spans="2:6">
      <c r="F23" s="72"/>
    </row>
    <row r="24" spans="2:6">
      <c r="F24" s="72"/>
    </row>
    <row r="25" spans="2:6">
      <c r="F25" s="72"/>
    </row>
    <row r="26" spans="2:6">
      <c r="F26" s="72"/>
    </row>
    <row r="27" spans="2:6">
      <c r="F27" s="72"/>
    </row>
    <row r="28" spans="2:6">
      <c r="F28" s="72"/>
    </row>
    <row r="29" spans="2:6">
      <c r="F29" s="72"/>
    </row>
    <row r="30" spans="2:6">
      <c r="F30" s="72"/>
    </row>
  </sheetData>
  <mergeCells count="5"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AY27"/>
  <sheetViews>
    <sheetView topLeftCell="A3" zoomScaleNormal="100" workbookViewId="0">
      <selection activeCell="C16" sqref="C16"/>
    </sheetView>
  </sheetViews>
  <sheetFormatPr baseColWidth="10" defaultColWidth="11.42578125" defaultRowHeight="12.75"/>
  <cols>
    <col min="1" max="1" width="3.7109375" style="7" customWidth="1"/>
    <col min="2" max="2" width="11.42578125" style="7"/>
    <col min="3" max="3" width="24.5703125" style="7" customWidth="1"/>
    <col min="4" max="14" width="11.42578125" style="7"/>
    <col min="15" max="15" width="11.42578125" style="130"/>
    <col min="16" max="20" width="11.42578125" style="7"/>
    <col min="21" max="21" width="11.42578125" style="130"/>
    <col min="22" max="26" width="11.42578125" style="7"/>
    <col min="27" max="27" width="11.42578125" style="130"/>
    <col min="28" max="32" width="11.42578125" style="7"/>
    <col min="33" max="33" width="11.42578125" style="130"/>
    <col min="34" max="38" width="11.42578125" style="7"/>
    <col min="39" max="39" width="11.42578125" style="130"/>
    <col min="40" max="44" width="11.42578125" style="7"/>
    <col min="45" max="45" width="11.42578125" style="130"/>
    <col min="46" max="50" width="11.42578125" style="7"/>
    <col min="51" max="51" width="11.42578125" style="130"/>
    <col min="52" max="16384" width="11.42578125" style="7"/>
  </cols>
  <sheetData>
    <row r="2" spans="2:51">
      <c r="B2" s="6" t="s">
        <v>231</v>
      </c>
    </row>
    <row r="3" spans="2:51">
      <c r="B3" s="6"/>
    </row>
    <row r="4" spans="2:51">
      <c r="B4" s="65"/>
      <c r="C4" s="65"/>
      <c r="D4" s="183" t="s">
        <v>10</v>
      </c>
      <c r="E4" s="184"/>
      <c r="F4" s="184"/>
      <c r="G4" s="184"/>
      <c r="H4" s="184"/>
      <c r="I4" s="185"/>
      <c r="J4" s="180" t="s">
        <v>12</v>
      </c>
      <c r="K4" s="181"/>
      <c r="L4" s="181"/>
      <c r="M4" s="181"/>
      <c r="N4" s="181"/>
      <c r="O4" s="182"/>
      <c r="P4" s="66" t="s">
        <v>17</v>
      </c>
      <c r="Q4" s="127"/>
      <c r="R4" s="128"/>
      <c r="S4" s="128"/>
      <c r="T4" s="128"/>
      <c r="U4" s="129"/>
      <c r="V4" s="180" t="s">
        <v>18</v>
      </c>
      <c r="W4" s="181"/>
      <c r="X4" s="181"/>
      <c r="Y4" s="181"/>
      <c r="Z4" s="181"/>
      <c r="AA4" s="182"/>
      <c r="AB4" s="183" t="s">
        <v>49</v>
      </c>
      <c r="AC4" s="184"/>
      <c r="AD4" s="184"/>
      <c r="AE4" s="184"/>
      <c r="AF4" s="184"/>
      <c r="AG4" s="185"/>
      <c r="AH4" s="180" t="s">
        <v>50</v>
      </c>
      <c r="AI4" s="181"/>
      <c r="AJ4" s="181"/>
      <c r="AK4" s="181"/>
      <c r="AL4" s="181"/>
      <c r="AM4" s="182"/>
      <c r="AN4" s="180" t="s">
        <v>19</v>
      </c>
      <c r="AO4" s="181"/>
      <c r="AP4" s="181"/>
      <c r="AQ4" s="181"/>
      <c r="AR4" s="181"/>
      <c r="AS4" s="182"/>
      <c r="AT4" s="180" t="s">
        <v>51</v>
      </c>
      <c r="AU4" s="181"/>
      <c r="AV4" s="181"/>
      <c r="AW4" s="181"/>
      <c r="AX4" s="181"/>
      <c r="AY4" s="182"/>
    </row>
    <row r="5" spans="2:51">
      <c r="B5" s="67" t="s">
        <v>175</v>
      </c>
      <c r="C5" s="66" t="s">
        <v>176</v>
      </c>
      <c r="D5" s="67" t="s">
        <v>33</v>
      </c>
      <c r="E5" s="67" t="s">
        <v>34</v>
      </c>
      <c r="F5" s="67" t="s">
        <v>35</v>
      </c>
      <c r="G5" s="67" t="s">
        <v>36</v>
      </c>
      <c r="H5" s="67" t="s">
        <v>37</v>
      </c>
      <c r="I5" s="67" t="s">
        <v>38</v>
      </c>
      <c r="J5" s="67" t="s">
        <v>33</v>
      </c>
      <c r="K5" s="67" t="s">
        <v>34</v>
      </c>
      <c r="L5" s="67" t="s">
        <v>35</v>
      </c>
      <c r="M5" s="67" t="s">
        <v>36</v>
      </c>
      <c r="N5" s="67" t="s">
        <v>37</v>
      </c>
      <c r="O5" s="67" t="s">
        <v>38</v>
      </c>
      <c r="P5" s="67" t="s">
        <v>33</v>
      </c>
      <c r="Q5" s="67" t="s">
        <v>34</v>
      </c>
      <c r="R5" s="67" t="s">
        <v>35</v>
      </c>
      <c r="S5" s="67" t="s">
        <v>36</v>
      </c>
      <c r="T5" s="67" t="s">
        <v>37</v>
      </c>
      <c r="U5" s="67" t="s">
        <v>38</v>
      </c>
      <c r="V5" s="67" t="s">
        <v>33</v>
      </c>
      <c r="W5" s="67" t="s">
        <v>34</v>
      </c>
      <c r="X5" s="67" t="s">
        <v>35</v>
      </c>
      <c r="Y5" s="67" t="s">
        <v>36</v>
      </c>
      <c r="Z5" s="67" t="s">
        <v>37</v>
      </c>
      <c r="AA5" s="67" t="s">
        <v>38</v>
      </c>
      <c r="AB5" s="67" t="s">
        <v>33</v>
      </c>
      <c r="AC5" s="67" t="s">
        <v>34</v>
      </c>
      <c r="AD5" s="67" t="s">
        <v>35</v>
      </c>
      <c r="AE5" s="67" t="s">
        <v>36</v>
      </c>
      <c r="AF5" s="67" t="s">
        <v>37</v>
      </c>
      <c r="AG5" s="67" t="s">
        <v>38</v>
      </c>
      <c r="AH5" s="67" t="s">
        <v>33</v>
      </c>
      <c r="AI5" s="67" t="s">
        <v>34</v>
      </c>
      <c r="AJ5" s="67" t="s">
        <v>35</v>
      </c>
      <c r="AK5" s="67" t="s">
        <v>36</v>
      </c>
      <c r="AL5" s="67" t="s">
        <v>37</v>
      </c>
      <c r="AM5" s="67" t="s">
        <v>38</v>
      </c>
      <c r="AN5" s="67" t="s">
        <v>33</v>
      </c>
      <c r="AO5" s="67" t="s">
        <v>34</v>
      </c>
      <c r="AP5" s="67" t="s">
        <v>35</v>
      </c>
      <c r="AQ5" s="67" t="s">
        <v>36</v>
      </c>
      <c r="AR5" s="67" t="s">
        <v>37</v>
      </c>
      <c r="AS5" s="67" t="s">
        <v>38</v>
      </c>
      <c r="AT5" s="67" t="s">
        <v>33</v>
      </c>
      <c r="AU5" s="67" t="s">
        <v>34</v>
      </c>
      <c r="AV5" s="67" t="s">
        <v>35</v>
      </c>
      <c r="AW5" s="67" t="s">
        <v>36</v>
      </c>
      <c r="AX5" s="67" t="s">
        <v>37</v>
      </c>
      <c r="AY5" s="67" t="s">
        <v>38</v>
      </c>
    </row>
    <row r="6" spans="2:51">
      <c r="B6" s="65">
        <v>1</v>
      </c>
      <c r="C6" s="68" t="s">
        <v>68</v>
      </c>
      <c r="D6" s="65">
        <v>1400.6</v>
      </c>
      <c r="E6" s="65">
        <v>1316.9</v>
      </c>
      <c r="F6" s="65">
        <v>1367.2</v>
      </c>
      <c r="G6" s="65">
        <v>1798.9</v>
      </c>
      <c r="H6" s="65">
        <v>2123.6999999999998</v>
      </c>
      <c r="I6" s="65">
        <v>1613</v>
      </c>
      <c r="J6" s="65">
        <v>176.3</v>
      </c>
      <c r="K6" s="65">
        <v>127.6</v>
      </c>
      <c r="L6" s="65">
        <v>191.2</v>
      </c>
      <c r="M6" s="65">
        <v>249.6</v>
      </c>
      <c r="N6" s="65">
        <v>254.2</v>
      </c>
      <c r="O6" s="65">
        <v>273.60000000000002</v>
      </c>
      <c r="P6" s="65">
        <v>420.9</v>
      </c>
      <c r="Q6" s="65">
        <v>288.39999999999998</v>
      </c>
      <c r="R6" s="65">
        <v>305.89999999999998</v>
      </c>
      <c r="S6" s="65">
        <v>401</v>
      </c>
      <c r="T6" s="65">
        <v>426.4</v>
      </c>
      <c r="U6" s="65">
        <v>448.5</v>
      </c>
      <c r="V6" s="65">
        <v>81.3</v>
      </c>
      <c r="W6" s="65">
        <v>60</v>
      </c>
      <c r="X6" s="65">
        <v>88.2</v>
      </c>
      <c r="Y6" s="65">
        <v>96.2</v>
      </c>
      <c r="Z6" s="65">
        <v>123.5</v>
      </c>
      <c r="AA6" s="65">
        <v>127.5</v>
      </c>
      <c r="AB6" s="65">
        <v>25.5</v>
      </c>
      <c r="AC6" s="65">
        <v>33.299999999999997</v>
      </c>
      <c r="AD6" s="65">
        <v>33.4</v>
      </c>
      <c r="AE6" s="65">
        <v>21.5</v>
      </c>
      <c r="AF6" s="65">
        <v>53.4</v>
      </c>
      <c r="AG6" s="65">
        <v>43.1</v>
      </c>
      <c r="AH6" s="65">
        <v>125.4</v>
      </c>
      <c r="AI6" s="65">
        <v>88.5</v>
      </c>
      <c r="AJ6" s="65">
        <v>114.7</v>
      </c>
      <c r="AK6" s="65">
        <v>112.5</v>
      </c>
      <c r="AL6" s="65">
        <v>198.5</v>
      </c>
      <c r="AM6" s="65">
        <v>132.6</v>
      </c>
      <c r="AN6" s="65">
        <v>33.4</v>
      </c>
      <c r="AO6" s="65">
        <v>28.6</v>
      </c>
      <c r="AP6" s="65">
        <v>23.8</v>
      </c>
      <c r="AQ6" s="65">
        <v>35.200000000000003</v>
      </c>
      <c r="AR6" s="65">
        <v>33.200000000000003</v>
      </c>
      <c r="AS6" s="65">
        <v>32.4</v>
      </c>
      <c r="AT6" s="65">
        <v>38.4</v>
      </c>
      <c r="AU6" s="65">
        <v>27.2</v>
      </c>
      <c r="AV6" s="65">
        <v>37.5</v>
      </c>
      <c r="AW6" s="65">
        <v>63.7</v>
      </c>
      <c r="AX6" s="65">
        <v>87.5</v>
      </c>
      <c r="AY6" s="65">
        <v>33.9</v>
      </c>
    </row>
    <row r="7" spans="2:51">
      <c r="B7" s="65">
        <v>2</v>
      </c>
      <c r="C7" s="68" t="s">
        <v>67</v>
      </c>
      <c r="D7" s="65">
        <v>926.3</v>
      </c>
      <c r="E7" s="65">
        <v>967.4</v>
      </c>
      <c r="F7" s="65">
        <v>918.7</v>
      </c>
      <c r="G7" s="65">
        <v>894.6</v>
      </c>
      <c r="H7" s="65">
        <v>968.8</v>
      </c>
      <c r="I7" s="65">
        <v>1050.2</v>
      </c>
      <c r="J7" s="65">
        <v>230.7</v>
      </c>
      <c r="K7" s="65">
        <v>225.5</v>
      </c>
      <c r="L7" s="65">
        <v>209.3</v>
      </c>
      <c r="M7" s="65">
        <v>225.5</v>
      </c>
      <c r="N7" s="65">
        <v>209.6</v>
      </c>
      <c r="O7" s="65">
        <v>193.1</v>
      </c>
      <c r="P7" s="65">
        <v>231.2</v>
      </c>
      <c r="Q7" s="65">
        <v>236.4</v>
      </c>
      <c r="R7" s="65">
        <v>233.1</v>
      </c>
      <c r="S7" s="65">
        <v>212</v>
      </c>
      <c r="T7" s="65">
        <v>203.9</v>
      </c>
      <c r="U7" s="65">
        <v>209.5</v>
      </c>
      <c r="V7" s="65">
        <v>84.3</v>
      </c>
      <c r="W7" s="65">
        <v>78.599999999999994</v>
      </c>
      <c r="X7" s="65">
        <v>73.5</v>
      </c>
      <c r="Y7" s="65">
        <v>65.900000000000006</v>
      </c>
      <c r="Z7" s="65">
        <v>64.2</v>
      </c>
      <c r="AA7" s="65">
        <v>75.3</v>
      </c>
      <c r="AB7" s="65">
        <v>45.2</v>
      </c>
      <c r="AC7" s="65">
        <v>49.9</v>
      </c>
      <c r="AD7" s="65">
        <v>51.8</v>
      </c>
      <c r="AE7" s="65">
        <v>48.1</v>
      </c>
      <c r="AF7" s="65">
        <v>52.2</v>
      </c>
      <c r="AG7" s="65">
        <v>49.7</v>
      </c>
      <c r="AH7" s="65">
        <v>64.7</v>
      </c>
      <c r="AI7" s="65">
        <v>65.7</v>
      </c>
      <c r="AJ7" s="65">
        <v>67.2</v>
      </c>
      <c r="AK7" s="65">
        <v>60.6</v>
      </c>
      <c r="AL7" s="65">
        <v>66.2</v>
      </c>
      <c r="AM7" s="65">
        <v>56.9</v>
      </c>
      <c r="AN7" s="65">
        <v>41.2</v>
      </c>
      <c r="AO7" s="65">
        <v>41.4</v>
      </c>
      <c r="AP7" s="65">
        <v>40.9</v>
      </c>
      <c r="AQ7" s="65">
        <v>41.7</v>
      </c>
      <c r="AR7" s="65">
        <v>43.1</v>
      </c>
      <c r="AS7" s="65">
        <v>42.9</v>
      </c>
      <c r="AT7" s="65">
        <v>66.2</v>
      </c>
      <c r="AU7" s="65">
        <v>65.2</v>
      </c>
      <c r="AV7" s="65">
        <v>60.9</v>
      </c>
      <c r="AW7" s="65">
        <v>62.2</v>
      </c>
      <c r="AX7" s="65">
        <v>54.2</v>
      </c>
      <c r="AY7" s="65">
        <v>57</v>
      </c>
    </row>
    <row r="8" spans="2:51">
      <c r="B8" s="65">
        <v>3</v>
      </c>
      <c r="C8" s="68" t="s">
        <v>66</v>
      </c>
      <c r="D8" s="65">
        <v>815.6</v>
      </c>
      <c r="E8" s="65">
        <v>817.9</v>
      </c>
      <c r="F8" s="65">
        <v>867.1</v>
      </c>
      <c r="G8" s="65">
        <v>869.9</v>
      </c>
      <c r="H8" s="65">
        <v>1121.9000000000001</v>
      </c>
      <c r="I8" s="65">
        <v>1016.5</v>
      </c>
      <c r="J8" s="65">
        <v>233</v>
      </c>
      <c r="K8" s="65">
        <v>212.8</v>
      </c>
      <c r="L8" s="65">
        <v>230.1</v>
      </c>
      <c r="M8" s="65">
        <v>227.7</v>
      </c>
      <c r="N8" s="65">
        <v>222.7</v>
      </c>
      <c r="O8" s="65">
        <v>202.1</v>
      </c>
      <c r="P8" s="65">
        <v>194.2</v>
      </c>
      <c r="Q8" s="65">
        <v>177.5</v>
      </c>
      <c r="R8" s="65">
        <v>193</v>
      </c>
      <c r="S8" s="65">
        <v>180.6</v>
      </c>
      <c r="T8" s="65">
        <v>199.1</v>
      </c>
      <c r="U8" s="65">
        <v>185.6</v>
      </c>
      <c r="V8" s="65">
        <v>43</v>
      </c>
      <c r="W8" s="65">
        <v>43.5</v>
      </c>
      <c r="X8" s="65">
        <v>46.7</v>
      </c>
      <c r="Y8" s="65">
        <v>43.1</v>
      </c>
      <c r="Z8" s="65">
        <v>43.5</v>
      </c>
      <c r="AA8" s="65">
        <v>45</v>
      </c>
      <c r="AB8" s="65">
        <v>57.1</v>
      </c>
      <c r="AC8" s="65">
        <v>58.9</v>
      </c>
      <c r="AD8" s="65">
        <v>68.8</v>
      </c>
      <c r="AE8" s="65">
        <v>61.4</v>
      </c>
      <c r="AF8" s="65">
        <v>68.099999999999994</v>
      </c>
      <c r="AG8" s="65">
        <v>59.9</v>
      </c>
      <c r="AH8" s="65">
        <v>46.6</v>
      </c>
      <c r="AI8" s="65">
        <v>53.7</v>
      </c>
      <c r="AJ8" s="65">
        <v>64</v>
      </c>
      <c r="AK8" s="65">
        <v>71.5</v>
      </c>
      <c r="AL8" s="65">
        <v>64.099999999999994</v>
      </c>
      <c r="AM8" s="65">
        <v>62.2</v>
      </c>
      <c r="AN8" s="65">
        <v>31.6</v>
      </c>
      <c r="AO8" s="65">
        <v>32.9</v>
      </c>
      <c r="AP8" s="65">
        <v>31.7</v>
      </c>
      <c r="AQ8" s="65">
        <v>35.700000000000003</v>
      </c>
      <c r="AR8" s="65">
        <v>32.200000000000003</v>
      </c>
      <c r="AS8" s="65">
        <v>33.4</v>
      </c>
      <c r="AT8" s="65">
        <v>55.2</v>
      </c>
      <c r="AU8" s="65">
        <v>47.9</v>
      </c>
      <c r="AV8" s="65">
        <v>66.3</v>
      </c>
      <c r="AW8" s="65">
        <v>54.9</v>
      </c>
      <c r="AX8" s="65">
        <v>57.3</v>
      </c>
      <c r="AY8" s="65">
        <v>58.2</v>
      </c>
    </row>
    <row r="9" spans="2:51">
      <c r="B9" s="65">
        <v>4</v>
      </c>
      <c r="C9" s="68" t="s">
        <v>65</v>
      </c>
      <c r="D9" s="65">
        <v>987.2</v>
      </c>
      <c r="E9" s="65">
        <v>919.8</v>
      </c>
      <c r="F9" s="65">
        <v>963.3</v>
      </c>
      <c r="G9" s="65">
        <v>903.8</v>
      </c>
      <c r="H9" s="65">
        <v>1214.8</v>
      </c>
      <c r="I9" s="65">
        <v>1071.3</v>
      </c>
      <c r="J9" s="65">
        <v>209.7</v>
      </c>
      <c r="K9" s="65">
        <v>188.4</v>
      </c>
      <c r="L9" s="65">
        <v>240.1</v>
      </c>
      <c r="M9" s="65">
        <v>197.2</v>
      </c>
      <c r="N9" s="65">
        <v>169.6</v>
      </c>
      <c r="O9" s="65">
        <v>187.7</v>
      </c>
      <c r="P9" s="65">
        <v>272</v>
      </c>
      <c r="Q9" s="65">
        <v>190.2</v>
      </c>
      <c r="R9" s="65">
        <v>232.9</v>
      </c>
      <c r="S9" s="65">
        <v>159.6</v>
      </c>
      <c r="T9" s="65">
        <v>194.5</v>
      </c>
      <c r="U9" s="65">
        <v>227.6</v>
      </c>
      <c r="V9" s="65">
        <v>57.6</v>
      </c>
      <c r="W9" s="65">
        <v>39.799999999999997</v>
      </c>
      <c r="X9" s="65">
        <v>52.4</v>
      </c>
      <c r="Y9" s="65">
        <v>54.8</v>
      </c>
      <c r="Z9" s="65">
        <v>53.3</v>
      </c>
      <c r="AA9" s="65">
        <v>70.099999999999994</v>
      </c>
      <c r="AB9" s="65">
        <v>46.1</v>
      </c>
      <c r="AC9" s="65">
        <v>20.6</v>
      </c>
      <c r="AD9" s="65">
        <v>39.1</v>
      </c>
      <c r="AE9" s="65">
        <v>51.5</v>
      </c>
      <c r="AF9" s="65">
        <v>33.1</v>
      </c>
      <c r="AG9" s="65">
        <v>34.4</v>
      </c>
      <c r="AH9" s="65">
        <v>44.8</v>
      </c>
      <c r="AI9" s="65">
        <v>51.7</v>
      </c>
      <c r="AJ9" s="65">
        <v>42.9</v>
      </c>
      <c r="AK9" s="65">
        <v>60.4</v>
      </c>
      <c r="AL9" s="65">
        <v>76.400000000000006</v>
      </c>
      <c r="AM9" s="65">
        <v>79.599999999999994</v>
      </c>
      <c r="AN9" s="65">
        <v>32.299999999999997</v>
      </c>
      <c r="AO9" s="65">
        <v>19.7</v>
      </c>
      <c r="AP9" s="65">
        <v>41.9</v>
      </c>
      <c r="AQ9" s="65">
        <v>26.4</v>
      </c>
      <c r="AR9" s="65">
        <v>39.4</v>
      </c>
      <c r="AS9" s="65">
        <v>27.4</v>
      </c>
      <c r="AT9" s="65">
        <v>57.6</v>
      </c>
      <c r="AU9" s="65">
        <v>67.5</v>
      </c>
      <c r="AV9" s="65">
        <v>78.5</v>
      </c>
      <c r="AW9" s="65">
        <v>57.5</v>
      </c>
      <c r="AX9" s="65">
        <v>70.599999999999994</v>
      </c>
      <c r="AY9" s="65">
        <v>74.7</v>
      </c>
    </row>
    <row r="10" spans="2:51">
      <c r="B10" s="65">
        <v>5</v>
      </c>
      <c r="C10" s="68" t="s">
        <v>64</v>
      </c>
      <c r="D10" s="65">
        <v>835.6</v>
      </c>
      <c r="E10" s="65">
        <v>856.8</v>
      </c>
      <c r="F10" s="65">
        <v>887.5</v>
      </c>
      <c r="G10" s="65">
        <v>935.1</v>
      </c>
      <c r="H10" s="65">
        <v>1148.3</v>
      </c>
      <c r="I10" s="65">
        <v>1004.7</v>
      </c>
      <c r="J10" s="65">
        <v>188.8</v>
      </c>
      <c r="K10" s="65">
        <v>216.2</v>
      </c>
      <c r="L10" s="65">
        <v>226.8</v>
      </c>
      <c r="M10" s="65">
        <v>213.8</v>
      </c>
      <c r="N10" s="65">
        <v>210.8</v>
      </c>
      <c r="O10" s="65">
        <v>223.1</v>
      </c>
      <c r="P10" s="65">
        <v>175.4</v>
      </c>
      <c r="Q10" s="65">
        <v>179.9</v>
      </c>
      <c r="R10" s="65">
        <v>198.9</v>
      </c>
      <c r="S10" s="65">
        <v>189.1</v>
      </c>
      <c r="T10" s="65">
        <v>196.6</v>
      </c>
      <c r="U10" s="65">
        <v>187.3</v>
      </c>
      <c r="V10" s="65">
        <v>34.5</v>
      </c>
      <c r="W10" s="65">
        <v>31</v>
      </c>
      <c r="X10" s="65">
        <v>44.5</v>
      </c>
      <c r="Y10" s="65">
        <v>46.5</v>
      </c>
      <c r="Z10" s="65">
        <v>34.9</v>
      </c>
      <c r="AA10" s="65">
        <v>38.1</v>
      </c>
      <c r="AB10" s="65">
        <v>49.9</v>
      </c>
      <c r="AC10" s="65">
        <v>57.9</v>
      </c>
      <c r="AD10" s="65">
        <v>58.8</v>
      </c>
      <c r="AE10" s="65">
        <v>54.5</v>
      </c>
      <c r="AF10" s="65">
        <v>58.4</v>
      </c>
      <c r="AG10" s="65">
        <v>59.1</v>
      </c>
      <c r="AH10" s="65">
        <v>49.6</v>
      </c>
      <c r="AI10" s="65">
        <v>43.7</v>
      </c>
      <c r="AJ10" s="65">
        <v>57.8</v>
      </c>
      <c r="AK10" s="65">
        <v>54.5</v>
      </c>
      <c r="AL10" s="65">
        <v>60.6</v>
      </c>
      <c r="AM10" s="65">
        <v>56</v>
      </c>
      <c r="AN10" s="65">
        <v>27.2</v>
      </c>
      <c r="AO10" s="65">
        <v>35.299999999999997</v>
      </c>
      <c r="AP10" s="65">
        <v>40.799999999999997</v>
      </c>
      <c r="AQ10" s="65">
        <v>41.7</v>
      </c>
      <c r="AR10" s="65">
        <v>35.4</v>
      </c>
      <c r="AS10" s="65">
        <v>41</v>
      </c>
      <c r="AT10" s="65">
        <v>61.7</v>
      </c>
      <c r="AU10" s="65">
        <v>57.2</v>
      </c>
      <c r="AV10" s="65">
        <v>64.5</v>
      </c>
      <c r="AW10" s="65">
        <v>69.7</v>
      </c>
      <c r="AX10" s="65">
        <v>80.3</v>
      </c>
      <c r="AY10" s="65">
        <v>73.900000000000006</v>
      </c>
    </row>
    <row r="11" spans="2:51">
      <c r="B11" s="65">
        <v>7</v>
      </c>
      <c r="C11" s="68" t="s">
        <v>177</v>
      </c>
      <c r="D11" s="65">
        <v>838.1</v>
      </c>
      <c r="E11" s="65">
        <v>815.3</v>
      </c>
      <c r="F11" s="65">
        <v>807.8</v>
      </c>
      <c r="G11" s="65">
        <v>854.1</v>
      </c>
      <c r="H11" s="65">
        <v>883.4</v>
      </c>
      <c r="I11" s="65">
        <v>849.7</v>
      </c>
      <c r="J11" s="65">
        <v>248.4</v>
      </c>
      <c r="K11" s="65">
        <v>245.4</v>
      </c>
      <c r="L11" s="65">
        <v>240.5</v>
      </c>
      <c r="M11" s="65">
        <v>234.9</v>
      </c>
      <c r="N11" s="65">
        <v>233</v>
      </c>
      <c r="O11" s="65">
        <v>227.7</v>
      </c>
      <c r="P11" s="65">
        <v>182.1</v>
      </c>
      <c r="Q11" s="65">
        <v>175.3</v>
      </c>
      <c r="R11" s="65">
        <v>164.4</v>
      </c>
      <c r="S11" s="65">
        <v>160.9</v>
      </c>
      <c r="T11" s="65">
        <v>159.5</v>
      </c>
      <c r="U11" s="65">
        <v>159.30000000000001</v>
      </c>
      <c r="V11" s="65">
        <v>65.599999999999994</v>
      </c>
      <c r="W11" s="65">
        <v>63</v>
      </c>
      <c r="X11" s="65">
        <v>64.7</v>
      </c>
      <c r="Y11" s="65">
        <v>52.9</v>
      </c>
      <c r="Z11" s="65">
        <v>50.1</v>
      </c>
      <c r="AA11" s="65">
        <v>58.5</v>
      </c>
      <c r="AB11" s="65">
        <v>53.2</v>
      </c>
      <c r="AC11" s="65">
        <v>52</v>
      </c>
      <c r="AD11" s="65">
        <v>49.6</v>
      </c>
      <c r="AE11" s="65">
        <v>48.9</v>
      </c>
      <c r="AF11" s="65">
        <v>45.9</v>
      </c>
      <c r="AG11" s="65">
        <v>46.3</v>
      </c>
      <c r="AH11" s="65">
        <v>28.7</v>
      </c>
      <c r="AI11" s="65">
        <v>26.5</v>
      </c>
      <c r="AJ11" s="65">
        <v>27.7</v>
      </c>
      <c r="AK11" s="65">
        <v>27.4</v>
      </c>
      <c r="AL11" s="65">
        <v>27.2</v>
      </c>
      <c r="AM11" s="65">
        <v>28.4</v>
      </c>
      <c r="AN11" s="65">
        <v>31.9</v>
      </c>
      <c r="AO11" s="65">
        <v>31.7</v>
      </c>
      <c r="AP11" s="65">
        <v>31.5</v>
      </c>
      <c r="AQ11" s="65">
        <v>31.9</v>
      </c>
      <c r="AR11" s="65">
        <v>31.7</v>
      </c>
      <c r="AS11" s="65">
        <v>32.700000000000003</v>
      </c>
      <c r="AT11" s="65">
        <v>59.5</v>
      </c>
      <c r="AU11" s="65">
        <v>57.9</v>
      </c>
      <c r="AV11" s="65">
        <v>58.9</v>
      </c>
      <c r="AW11" s="65">
        <v>54.7</v>
      </c>
      <c r="AX11" s="65">
        <v>58.4</v>
      </c>
      <c r="AY11" s="65">
        <v>59.5</v>
      </c>
    </row>
    <row r="12" spans="2:51">
      <c r="B12" s="65">
        <v>8</v>
      </c>
      <c r="C12" s="68" t="s">
        <v>63</v>
      </c>
      <c r="D12" s="65">
        <v>840.4</v>
      </c>
      <c r="E12" s="65">
        <v>821.7</v>
      </c>
      <c r="F12" s="65">
        <v>815.4</v>
      </c>
      <c r="G12" s="65">
        <v>832.5</v>
      </c>
      <c r="H12" s="65">
        <v>833</v>
      </c>
      <c r="I12" s="65">
        <v>870.1</v>
      </c>
      <c r="J12" s="65">
        <v>267.8</v>
      </c>
      <c r="K12" s="65">
        <v>259.7</v>
      </c>
      <c r="L12" s="65">
        <v>255.4</v>
      </c>
      <c r="M12" s="65">
        <v>254.9</v>
      </c>
      <c r="N12" s="65">
        <v>249.3</v>
      </c>
      <c r="O12" s="65">
        <v>251.6</v>
      </c>
      <c r="P12" s="65">
        <v>201.1</v>
      </c>
      <c r="Q12" s="65">
        <v>193.9</v>
      </c>
      <c r="R12" s="65">
        <v>182.2</v>
      </c>
      <c r="S12" s="65">
        <v>176.8</v>
      </c>
      <c r="T12" s="65">
        <v>179.4</v>
      </c>
      <c r="U12" s="65">
        <v>180.2</v>
      </c>
      <c r="V12" s="65">
        <v>60.9</v>
      </c>
      <c r="W12" s="65">
        <v>58.5</v>
      </c>
      <c r="X12" s="65">
        <v>55.7</v>
      </c>
      <c r="Y12" s="65">
        <v>48.2</v>
      </c>
      <c r="Z12" s="65">
        <v>44.9</v>
      </c>
      <c r="AA12" s="65">
        <v>56.4</v>
      </c>
      <c r="AB12" s="65">
        <v>49.7</v>
      </c>
      <c r="AC12" s="65">
        <v>50.7</v>
      </c>
      <c r="AD12" s="65">
        <v>45.8</v>
      </c>
      <c r="AE12" s="65">
        <v>44</v>
      </c>
      <c r="AF12" s="65">
        <v>44.8</v>
      </c>
      <c r="AG12" s="65">
        <v>45</v>
      </c>
      <c r="AH12" s="65">
        <v>25.3</v>
      </c>
      <c r="AI12" s="65">
        <v>25.3</v>
      </c>
      <c r="AJ12" s="65">
        <v>24</v>
      </c>
      <c r="AK12" s="65">
        <v>24.8</v>
      </c>
      <c r="AL12" s="65">
        <v>26.1</v>
      </c>
      <c r="AM12" s="65">
        <v>26.2</v>
      </c>
      <c r="AN12" s="65">
        <v>34.700000000000003</v>
      </c>
      <c r="AO12" s="65">
        <v>33.6</v>
      </c>
      <c r="AP12" s="65">
        <v>36.4</v>
      </c>
      <c r="AQ12" s="65">
        <v>35</v>
      </c>
      <c r="AR12" s="65">
        <v>36.200000000000003</v>
      </c>
      <c r="AS12" s="65">
        <v>37.1</v>
      </c>
      <c r="AT12" s="65">
        <v>59.8</v>
      </c>
      <c r="AU12" s="65">
        <v>61.7</v>
      </c>
      <c r="AV12" s="65">
        <v>57.5</v>
      </c>
      <c r="AW12" s="65">
        <v>59.5</v>
      </c>
      <c r="AX12" s="65">
        <v>58.4</v>
      </c>
      <c r="AY12" s="65">
        <v>68.400000000000006</v>
      </c>
    </row>
    <row r="13" spans="2:51">
      <c r="B13" s="65">
        <v>9</v>
      </c>
      <c r="C13" s="68" t="s">
        <v>62</v>
      </c>
      <c r="D13" s="65">
        <v>838</v>
      </c>
      <c r="E13" s="65">
        <v>828.3</v>
      </c>
      <c r="F13" s="65">
        <v>811.2</v>
      </c>
      <c r="G13" s="65">
        <v>836</v>
      </c>
      <c r="H13" s="65">
        <v>853</v>
      </c>
      <c r="I13" s="65">
        <v>875.2</v>
      </c>
      <c r="J13" s="65">
        <v>250.8</v>
      </c>
      <c r="K13" s="65">
        <v>245.8</v>
      </c>
      <c r="L13" s="65">
        <v>244.1</v>
      </c>
      <c r="M13" s="65">
        <v>244.1</v>
      </c>
      <c r="N13" s="65">
        <v>239.6</v>
      </c>
      <c r="O13" s="65">
        <v>243.7</v>
      </c>
      <c r="P13" s="65">
        <v>197</v>
      </c>
      <c r="Q13" s="65">
        <v>190.3</v>
      </c>
      <c r="R13" s="65">
        <v>178.8</v>
      </c>
      <c r="S13" s="65">
        <v>170.4</v>
      </c>
      <c r="T13" s="65">
        <v>173.7</v>
      </c>
      <c r="U13" s="65">
        <v>179.2</v>
      </c>
      <c r="V13" s="65">
        <v>62.5</v>
      </c>
      <c r="W13" s="65">
        <v>59.8</v>
      </c>
      <c r="X13" s="65">
        <v>57.5</v>
      </c>
      <c r="Y13" s="65">
        <v>49.4</v>
      </c>
      <c r="Z13" s="65">
        <v>49.1</v>
      </c>
      <c r="AA13" s="65">
        <v>55.1</v>
      </c>
      <c r="AB13" s="65">
        <v>58.2</v>
      </c>
      <c r="AC13" s="65">
        <v>55.5</v>
      </c>
      <c r="AD13" s="65">
        <v>52.6</v>
      </c>
      <c r="AE13" s="65">
        <v>52.1</v>
      </c>
      <c r="AF13" s="65">
        <v>49.4</v>
      </c>
      <c r="AG13" s="65">
        <v>50.8</v>
      </c>
      <c r="AH13" s="65">
        <v>28.1</v>
      </c>
      <c r="AI13" s="65">
        <v>27.3</v>
      </c>
      <c r="AJ13" s="65">
        <v>26</v>
      </c>
      <c r="AK13" s="65">
        <v>28</v>
      </c>
      <c r="AL13" s="65">
        <v>27.6</v>
      </c>
      <c r="AM13" s="65">
        <v>29.5</v>
      </c>
      <c r="AN13" s="65">
        <v>31.5</v>
      </c>
      <c r="AO13" s="65">
        <v>31</v>
      </c>
      <c r="AP13" s="65">
        <v>29.7</v>
      </c>
      <c r="AQ13" s="65">
        <v>30.8</v>
      </c>
      <c r="AR13" s="65">
        <v>32.200000000000003</v>
      </c>
      <c r="AS13" s="65">
        <v>33.5</v>
      </c>
      <c r="AT13" s="65">
        <v>59.9</v>
      </c>
      <c r="AU13" s="65">
        <v>56.6</v>
      </c>
      <c r="AV13" s="65">
        <v>55.6</v>
      </c>
      <c r="AW13" s="65">
        <v>54.5</v>
      </c>
      <c r="AX13" s="65">
        <v>56</v>
      </c>
      <c r="AY13" s="65">
        <v>62.1</v>
      </c>
    </row>
    <row r="14" spans="2:51">
      <c r="B14" s="65">
        <v>10</v>
      </c>
      <c r="C14" s="68" t="s">
        <v>61</v>
      </c>
      <c r="D14" s="65">
        <v>854.4</v>
      </c>
      <c r="E14" s="65">
        <v>841</v>
      </c>
      <c r="F14" s="65">
        <v>834.6</v>
      </c>
      <c r="G14" s="65">
        <v>839</v>
      </c>
      <c r="H14" s="65">
        <v>867.1</v>
      </c>
      <c r="I14" s="65">
        <v>896.9</v>
      </c>
      <c r="J14" s="65">
        <v>265.2</v>
      </c>
      <c r="K14" s="65">
        <v>256.60000000000002</v>
      </c>
      <c r="L14" s="65">
        <v>255.9</v>
      </c>
      <c r="M14" s="65">
        <v>252.9</v>
      </c>
      <c r="N14" s="65">
        <v>250.3</v>
      </c>
      <c r="O14" s="65">
        <v>247.6</v>
      </c>
      <c r="P14" s="65">
        <v>206.2</v>
      </c>
      <c r="Q14" s="65">
        <v>200.1</v>
      </c>
      <c r="R14" s="65">
        <v>185.9</v>
      </c>
      <c r="S14" s="65">
        <v>177.6</v>
      </c>
      <c r="T14" s="65">
        <v>183.6</v>
      </c>
      <c r="U14" s="65">
        <v>184.9</v>
      </c>
      <c r="V14" s="65">
        <v>59.3</v>
      </c>
      <c r="W14" s="65">
        <v>60.1</v>
      </c>
      <c r="X14" s="65">
        <v>59.7</v>
      </c>
      <c r="Y14" s="65">
        <v>48.4</v>
      </c>
      <c r="Z14" s="65">
        <v>48.2</v>
      </c>
      <c r="AA14" s="65">
        <v>56.8</v>
      </c>
      <c r="AB14" s="65">
        <v>49.4</v>
      </c>
      <c r="AC14" s="65">
        <v>48.1</v>
      </c>
      <c r="AD14" s="65">
        <v>46.4</v>
      </c>
      <c r="AE14" s="65">
        <v>44.2</v>
      </c>
      <c r="AF14" s="65">
        <v>45.4</v>
      </c>
      <c r="AG14" s="65">
        <v>47.3</v>
      </c>
      <c r="AH14" s="65">
        <v>28.5</v>
      </c>
      <c r="AI14" s="65">
        <v>27.1</v>
      </c>
      <c r="AJ14" s="65">
        <v>27.9</v>
      </c>
      <c r="AK14" s="65">
        <v>29</v>
      </c>
      <c r="AL14" s="65">
        <v>29.9</v>
      </c>
      <c r="AM14" s="65">
        <v>29.9</v>
      </c>
      <c r="AN14" s="65">
        <v>34.1</v>
      </c>
      <c r="AO14" s="65">
        <v>32.799999999999997</v>
      </c>
      <c r="AP14" s="65">
        <v>33.799999999999997</v>
      </c>
      <c r="AQ14" s="65">
        <v>33.200000000000003</v>
      </c>
      <c r="AR14" s="65">
        <v>34.299999999999997</v>
      </c>
      <c r="AS14" s="65">
        <v>35.799999999999997</v>
      </c>
      <c r="AT14" s="65">
        <v>60.1</v>
      </c>
      <c r="AU14" s="65">
        <v>60</v>
      </c>
      <c r="AV14" s="65">
        <v>58.3</v>
      </c>
      <c r="AW14" s="65">
        <v>58.8</v>
      </c>
      <c r="AX14" s="65">
        <v>60.2</v>
      </c>
      <c r="AY14" s="65">
        <v>63.7</v>
      </c>
    </row>
    <row r="15" spans="2:51">
      <c r="B15" s="65">
        <v>11</v>
      </c>
      <c r="C15" s="68" t="s">
        <v>60</v>
      </c>
      <c r="D15" s="65">
        <v>910.5</v>
      </c>
      <c r="E15" s="65">
        <v>918.9</v>
      </c>
      <c r="F15" s="65">
        <v>912.7</v>
      </c>
      <c r="G15" s="65">
        <v>955.1</v>
      </c>
      <c r="H15" s="65">
        <v>954.5</v>
      </c>
      <c r="I15" s="65">
        <v>978.9</v>
      </c>
      <c r="J15" s="65">
        <v>274.39999999999998</v>
      </c>
      <c r="K15" s="65">
        <v>277.10000000000002</v>
      </c>
      <c r="L15" s="65">
        <v>277.60000000000002</v>
      </c>
      <c r="M15" s="65">
        <v>275.39999999999998</v>
      </c>
      <c r="N15" s="65">
        <v>273.3</v>
      </c>
      <c r="O15" s="65">
        <v>269.10000000000002</v>
      </c>
      <c r="P15" s="65">
        <v>212.1</v>
      </c>
      <c r="Q15" s="65">
        <v>217.8</v>
      </c>
      <c r="R15" s="65">
        <v>201</v>
      </c>
      <c r="S15" s="65">
        <v>198.9</v>
      </c>
      <c r="T15" s="65">
        <v>203</v>
      </c>
      <c r="U15" s="65">
        <v>205.9</v>
      </c>
      <c r="V15" s="65">
        <v>62</v>
      </c>
      <c r="W15" s="65">
        <v>64.900000000000006</v>
      </c>
      <c r="X15" s="65">
        <v>64.8</v>
      </c>
      <c r="Y15" s="65">
        <v>57.3</v>
      </c>
      <c r="Z15" s="65">
        <v>51.4</v>
      </c>
      <c r="AA15" s="65">
        <v>64</v>
      </c>
      <c r="AB15" s="65">
        <v>52.9</v>
      </c>
      <c r="AC15" s="65">
        <v>54.4</v>
      </c>
      <c r="AD15" s="65">
        <v>53</v>
      </c>
      <c r="AE15" s="65">
        <v>51.3</v>
      </c>
      <c r="AF15" s="65">
        <v>48.2</v>
      </c>
      <c r="AG15" s="65">
        <v>51.9</v>
      </c>
      <c r="AH15" s="65">
        <v>31.6</v>
      </c>
      <c r="AI15" s="65">
        <v>31.6</v>
      </c>
      <c r="AJ15" s="65">
        <v>31.8</v>
      </c>
      <c r="AK15" s="65">
        <v>33.5</v>
      </c>
      <c r="AL15" s="65">
        <v>34.6</v>
      </c>
      <c r="AM15" s="65">
        <v>37.5</v>
      </c>
      <c r="AN15" s="65">
        <v>40.200000000000003</v>
      </c>
      <c r="AO15" s="65">
        <v>40.200000000000003</v>
      </c>
      <c r="AP15" s="65">
        <v>42</v>
      </c>
      <c r="AQ15" s="65">
        <v>41</v>
      </c>
      <c r="AR15" s="65">
        <v>43.6</v>
      </c>
      <c r="AS15" s="65">
        <v>45.5</v>
      </c>
      <c r="AT15" s="65">
        <v>62.8</v>
      </c>
      <c r="AU15" s="65">
        <v>59.7</v>
      </c>
      <c r="AV15" s="65">
        <v>63.9</v>
      </c>
      <c r="AW15" s="65">
        <v>64.2</v>
      </c>
      <c r="AX15" s="65">
        <v>65.2</v>
      </c>
      <c r="AY15" s="65">
        <v>70.3</v>
      </c>
    </row>
    <row r="16" spans="2:51">
      <c r="B16" s="65">
        <v>12</v>
      </c>
      <c r="C16" s="68" t="s">
        <v>59</v>
      </c>
      <c r="D16" s="65">
        <v>768.6</v>
      </c>
      <c r="E16" s="65">
        <v>756.1</v>
      </c>
      <c r="F16" s="65">
        <v>742.5</v>
      </c>
      <c r="G16" s="65">
        <v>880.6</v>
      </c>
      <c r="H16" s="65">
        <v>795.1</v>
      </c>
      <c r="I16" s="65">
        <v>764.3</v>
      </c>
      <c r="J16" s="65">
        <v>242.7</v>
      </c>
      <c r="K16" s="65">
        <v>236.6</v>
      </c>
      <c r="L16" s="65">
        <v>226.7</v>
      </c>
      <c r="M16" s="65">
        <v>219.9</v>
      </c>
      <c r="N16" s="65">
        <v>211.4</v>
      </c>
      <c r="O16" s="65">
        <v>212.9</v>
      </c>
      <c r="P16" s="65">
        <v>157.1</v>
      </c>
      <c r="Q16" s="65">
        <v>158.6</v>
      </c>
      <c r="R16" s="65">
        <v>151</v>
      </c>
      <c r="S16" s="65">
        <v>145.80000000000001</v>
      </c>
      <c r="T16" s="65">
        <v>147.5</v>
      </c>
      <c r="U16" s="65">
        <v>144.5</v>
      </c>
      <c r="V16" s="65">
        <v>55.9</v>
      </c>
      <c r="W16" s="65">
        <v>54.7</v>
      </c>
      <c r="X16" s="65">
        <v>54.6</v>
      </c>
      <c r="Y16" s="65">
        <v>46.7</v>
      </c>
      <c r="Z16" s="65">
        <v>44.1</v>
      </c>
      <c r="AA16" s="65">
        <v>54.5</v>
      </c>
      <c r="AB16" s="65">
        <v>46.5</v>
      </c>
      <c r="AC16" s="65">
        <v>45.3</v>
      </c>
      <c r="AD16" s="65">
        <v>44.1</v>
      </c>
      <c r="AE16" s="65">
        <v>40</v>
      </c>
      <c r="AF16" s="65">
        <v>38.1</v>
      </c>
      <c r="AG16" s="65">
        <v>39.799999999999997</v>
      </c>
      <c r="AH16" s="65">
        <v>27.2</v>
      </c>
      <c r="AI16" s="65">
        <v>26.5</v>
      </c>
      <c r="AJ16" s="65">
        <v>27</v>
      </c>
      <c r="AK16" s="65">
        <v>28.4</v>
      </c>
      <c r="AL16" s="65">
        <v>27.6</v>
      </c>
      <c r="AM16" s="65">
        <v>29.4</v>
      </c>
      <c r="AN16" s="65">
        <v>29.3</v>
      </c>
      <c r="AO16" s="65">
        <v>28.5</v>
      </c>
      <c r="AP16" s="65">
        <v>28.2</v>
      </c>
      <c r="AQ16" s="65">
        <v>27.4</v>
      </c>
      <c r="AR16" s="65">
        <v>27.1</v>
      </c>
      <c r="AS16" s="65">
        <v>28.8</v>
      </c>
      <c r="AT16" s="65">
        <v>41.9</v>
      </c>
      <c r="AU16" s="65">
        <v>43.9</v>
      </c>
      <c r="AV16" s="65">
        <v>42.3</v>
      </c>
      <c r="AW16" s="65">
        <v>42.7</v>
      </c>
      <c r="AX16" s="65">
        <v>41.5</v>
      </c>
      <c r="AY16" s="65">
        <v>44.6</v>
      </c>
    </row>
    <row r="17" spans="2:51">
      <c r="B17" s="65">
        <v>13</v>
      </c>
      <c r="C17" s="68" t="s">
        <v>58</v>
      </c>
      <c r="D17" s="65">
        <v>1022.1</v>
      </c>
      <c r="E17" s="65">
        <v>1016.1</v>
      </c>
      <c r="F17" s="65">
        <v>983.8</v>
      </c>
      <c r="G17" s="65">
        <v>1077.2</v>
      </c>
      <c r="H17" s="65">
        <v>1048.4000000000001</v>
      </c>
      <c r="I17" s="65">
        <v>1036.7</v>
      </c>
      <c r="J17" s="65">
        <v>303.39999999999998</v>
      </c>
      <c r="K17" s="65">
        <v>297.3</v>
      </c>
      <c r="L17" s="65">
        <v>289.89999999999998</v>
      </c>
      <c r="M17" s="65">
        <v>286.2</v>
      </c>
      <c r="N17" s="65">
        <v>276.89999999999998</v>
      </c>
      <c r="O17" s="65">
        <v>276.89999999999998</v>
      </c>
      <c r="P17" s="65">
        <v>233.4</v>
      </c>
      <c r="Q17" s="65">
        <v>229.9</v>
      </c>
      <c r="R17" s="65">
        <v>209.8</v>
      </c>
      <c r="S17" s="65">
        <v>209.8</v>
      </c>
      <c r="T17" s="65">
        <v>202.3</v>
      </c>
      <c r="U17" s="65">
        <v>208.3</v>
      </c>
      <c r="V17" s="65">
        <v>86.5</v>
      </c>
      <c r="W17" s="65">
        <v>86.4</v>
      </c>
      <c r="X17" s="65">
        <v>81.3</v>
      </c>
      <c r="Y17" s="65">
        <v>70.5</v>
      </c>
      <c r="Z17" s="65">
        <v>63</v>
      </c>
      <c r="AA17" s="65">
        <v>79.7</v>
      </c>
      <c r="AB17" s="65">
        <v>59.9</v>
      </c>
      <c r="AC17" s="65">
        <v>58.7</v>
      </c>
      <c r="AD17" s="65">
        <v>58.7</v>
      </c>
      <c r="AE17" s="65">
        <v>55.4</v>
      </c>
      <c r="AF17" s="65">
        <v>51.6</v>
      </c>
      <c r="AG17" s="65">
        <v>54</v>
      </c>
      <c r="AH17" s="65">
        <v>41.4</v>
      </c>
      <c r="AI17" s="65">
        <v>39.9</v>
      </c>
      <c r="AJ17" s="65">
        <v>38.700000000000003</v>
      </c>
      <c r="AK17" s="65">
        <v>40.200000000000003</v>
      </c>
      <c r="AL17" s="65">
        <v>40.5</v>
      </c>
      <c r="AM17" s="65">
        <v>43.7</v>
      </c>
      <c r="AN17" s="65">
        <v>50.3</v>
      </c>
      <c r="AO17" s="65">
        <v>49.6</v>
      </c>
      <c r="AP17" s="65">
        <v>48.8</v>
      </c>
      <c r="AQ17" s="65">
        <v>48.5</v>
      </c>
      <c r="AR17" s="65">
        <v>47.2</v>
      </c>
      <c r="AS17" s="65">
        <v>51.6</v>
      </c>
      <c r="AT17" s="65">
        <v>65.2</v>
      </c>
      <c r="AU17" s="65">
        <v>62.8</v>
      </c>
      <c r="AV17" s="65">
        <v>62.4</v>
      </c>
      <c r="AW17" s="65">
        <v>62.4</v>
      </c>
      <c r="AX17" s="65">
        <v>62.9</v>
      </c>
      <c r="AY17" s="65">
        <v>69.2</v>
      </c>
    </row>
    <row r="18" spans="2:51">
      <c r="B18" s="65">
        <v>14</v>
      </c>
      <c r="C18" s="68" t="s">
        <v>57</v>
      </c>
      <c r="D18" s="65">
        <v>930.1</v>
      </c>
      <c r="E18" s="65">
        <v>923.5</v>
      </c>
      <c r="F18" s="65">
        <v>897.1</v>
      </c>
      <c r="G18" s="65">
        <v>1011.1</v>
      </c>
      <c r="H18" s="65">
        <v>947.5</v>
      </c>
      <c r="I18" s="65">
        <v>946.7</v>
      </c>
      <c r="J18" s="65">
        <v>280.7</v>
      </c>
      <c r="K18" s="65">
        <v>270</v>
      </c>
      <c r="L18" s="65">
        <v>265.8</v>
      </c>
      <c r="M18" s="65">
        <v>259.2</v>
      </c>
      <c r="N18" s="65">
        <v>257.7</v>
      </c>
      <c r="O18" s="65">
        <v>254.6</v>
      </c>
      <c r="P18" s="65">
        <v>219.4</v>
      </c>
      <c r="Q18" s="65">
        <v>211.8</v>
      </c>
      <c r="R18" s="65">
        <v>201.1</v>
      </c>
      <c r="S18" s="65">
        <v>187.3</v>
      </c>
      <c r="T18" s="65">
        <v>187.3</v>
      </c>
      <c r="U18" s="65">
        <v>189.5</v>
      </c>
      <c r="V18" s="65">
        <v>72.2</v>
      </c>
      <c r="W18" s="65">
        <v>77.8</v>
      </c>
      <c r="X18" s="65">
        <v>72.900000000000006</v>
      </c>
      <c r="Y18" s="65">
        <v>62.3</v>
      </c>
      <c r="Z18" s="65">
        <v>56.2</v>
      </c>
      <c r="AA18" s="65">
        <v>68.8</v>
      </c>
      <c r="AB18" s="65">
        <v>53.3</v>
      </c>
      <c r="AC18" s="65">
        <v>54.7</v>
      </c>
      <c r="AD18" s="65">
        <v>49.9</v>
      </c>
      <c r="AE18" s="65">
        <v>46.6</v>
      </c>
      <c r="AF18" s="65">
        <v>45.7</v>
      </c>
      <c r="AG18" s="65">
        <v>47.3</v>
      </c>
      <c r="AH18" s="65">
        <v>35.1</v>
      </c>
      <c r="AI18" s="65">
        <v>34</v>
      </c>
      <c r="AJ18" s="65">
        <v>34.5</v>
      </c>
      <c r="AK18" s="65">
        <v>35</v>
      </c>
      <c r="AL18" s="65">
        <v>34.1</v>
      </c>
      <c r="AM18" s="65">
        <v>35.299999999999997</v>
      </c>
      <c r="AN18" s="65">
        <v>38.200000000000003</v>
      </c>
      <c r="AO18" s="65">
        <v>38.9</v>
      </c>
      <c r="AP18" s="65">
        <v>39</v>
      </c>
      <c r="AQ18" s="65">
        <v>36.299999999999997</v>
      </c>
      <c r="AR18" s="65">
        <v>39.200000000000003</v>
      </c>
      <c r="AS18" s="65">
        <v>40.1</v>
      </c>
      <c r="AT18" s="65">
        <v>58.5</v>
      </c>
      <c r="AU18" s="65">
        <v>60.2</v>
      </c>
      <c r="AV18" s="65">
        <v>58.7</v>
      </c>
      <c r="AW18" s="65">
        <v>57.7</v>
      </c>
      <c r="AX18" s="65">
        <v>58.9</v>
      </c>
      <c r="AY18" s="65">
        <v>62.8</v>
      </c>
    </row>
    <row r="19" spans="2:51">
      <c r="B19" s="65">
        <v>15</v>
      </c>
      <c r="C19" s="68" t="s">
        <v>56</v>
      </c>
      <c r="D19" s="65">
        <v>791.3</v>
      </c>
      <c r="E19" s="65">
        <v>764.3</v>
      </c>
      <c r="F19" s="65">
        <v>767.5</v>
      </c>
      <c r="G19" s="65">
        <v>793.6</v>
      </c>
      <c r="H19" s="65">
        <v>825.7</v>
      </c>
      <c r="I19" s="65">
        <v>855.5</v>
      </c>
      <c r="J19" s="65">
        <v>233.4</v>
      </c>
      <c r="K19" s="65">
        <v>224.5</v>
      </c>
      <c r="L19" s="65">
        <v>227.6</v>
      </c>
      <c r="M19" s="65">
        <v>233.4</v>
      </c>
      <c r="N19" s="65">
        <v>232.9</v>
      </c>
      <c r="O19" s="65">
        <v>227.8</v>
      </c>
      <c r="P19" s="65">
        <v>196.9</v>
      </c>
      <c r="Q19" s="65">
        <v>192.6</v>
      </c>
      <c r="R19" s="65">
        <v>163.19999999999999</v>
      </c>
      <c r="S19" s="65">
        <v>171.5</v>
      </c>
      <c r="T19" s="65">
        <v>173.4</v>
      </c>
      <c r="U19" s="65">
        <v>170.7</v>
      </c>
      <c r="V19" s="65">
        <v>50.5</v>
      </c>
      <c r="W19" s="65">
        <v>46.7</v>
      </c>
      <c r="X19" s="65">
        <v>50.7</v>
      </c>
      <c r="Y19" s="65">
        <v>42.2</v>
      </c>
      <c r="Z19" s="65">
        <v>43.6</v>
      </c>
      <c r="AA19" s="65">
        <v>55.4</v>
      </c>
      <c r="AB19" s="65">
        <v>46.8</v>
      </c>
      <c r="AC19" s="65">
        <v>42.9</v>
      </c>
      <c r="AD19" s="65">
        <v>48.5</v>
      </c>
      <c r="AE19" s="65">
        <v>42.2</v>
      </c>
      <c r="AF19" s="65">
        <v>43</v>
      </c>
      <c r="AG19" s="65">
        <v>42.9</v>
      </c>
      <c r="AH19" s="65">
        <v>26.4</v>
      </c>
      <c r="AI19" s="65">
        <v>24.1</v>
      </c>
      <c r="AJ19" s="65">
        <v>23.8</v>
      </c>
      <c r="AK19" s="65">
        <v>20.7</v>
      </c>
      <c r="AL19" s="65">
        <v>28.6</v>
      </c>
      <c r="AM19" s="65">
        <v>20.6</v>
      </c>
      <c r="AN19" s="65">
        <v>30.6</v>
      </c>
      <c r="AO19" s="65">
        <v>27.1</v>
      </c>
      <c r="AP19" s="65">
        <v>29.1</v>
      </c>
      <c r="AQ19" s="65">
        <v>25.3</v>
      </c>
      <c r="AR19" s="65">
        <v>27.9</v>
      </c>
      <c r="AS19" s="65">
        <v>25</v>
      </c>
      <c r="AT19" s="65">
        <v>58.3</v>
      </c>
      <c r="AU19" s="65">
        <v>54.1</v>
      </c>
      <c r="AV19" s="65">
        <v>48.8</v>
      </c>
      <c r="AW19" s="65">
        <v>47.3</v>
      </c>
      <c r="AX19" s="65">
        <v>58.7</v>
      </c>
      <c r="AY19" s="65">
        <v>61.3</v>
      </c>
    </row>
    <row r="20" spans="2:51">
      <c r="B20" s="65">
        <v>16</v>
      </c>
      <c r="C20" s="68" t="s">
        <v>55</v>
      </c>
      <c r="D20" s="65">
        <v>871.6</v>
      </c>
      <c r="E20" s="65">
        <v>861.9</v>
      </c>
      <c r="F20" s="65">
        <v>856.2</v>
      </c>
      <c r="G20" s="65">
        <v>895.6</v>
      </c>
      <c r="H20" s="65">
        <v>898.7</v>
      </c>
      <c r="I20" s="65">
        <v>900.7</v>
      </c>
      <c r="J20" s="65">
        <v>278</v>
      </c>
      <c r="K20" s="65">
        <v>263.3</v>
      </c>
      <c r="L20" s="65">
        <v>263.5</v>
      </c>
      <c r="M20" s="65">
        <v>259.89999999999998</v>
      </c>
      <c r="N20" s="65">
        <v>258.39999999999998</v>
      </c>
      <c r="O20" s="65">
        <v>255.6</v>
      </c>
      <c r="P20" s="65">
        <v>199.2</v>
      </c>
      <c r="Q20" s="65">
        <v>202.2</v>
      </c>
      <c r="R20" s="65">
        <v>187.1</v>
      </c>
      <c r="S20" s="65">
        <v>184.3</v>
      </c>
      <c r="T20" s="65">
        <v>186.4</v>
      </c>
      <c r="U20" s="65">
        <v>183.4</v>
      </c>
      <c r="V20" s="65">
        <v>56</v>
      </c>
      <c r="W20" s="65">
        <v>58</v>
      </c>
      <c r="X20" s="65">
        <v>56.5</v>
      </c>
      <c r="Y20" s="65">
        <v>49</v>
      </c>
      <c r="Z20" s="65">
        <v>47.3</v>
      </c>
      <c r="AA20" s="65">
        <v>54.9</v>
      </c>
      <c r="AB20" s="65">
        <v>52.2</v>
      </c>
      <c r="AC20" s="65">
        <v>49.7</v>
      </c>
      <c r="AD20" s="65">
        <v>52.5</v>
      </c>
      <c r="AE20" s="65">
        <v>48.3</v>
      </c>
      <c r="AF20" s="65">
        <v>45</v>
      </c>
      <c r="AG20" s="65">
        <v>47.5</v>
      </c>
      <c r="AH20" s="65">
        <v>32.200000000000003</v>
      </c>
      <c r="AI20" s="65">
        <v>32.4</v>
      </c>
      <c r="AJ20" s="65">
        <v>32.6</v>
      </c>
      <c r="AK20" s="65">
        <v>34.1</v>
      </c>
      <c r="AL20" s="65">
        <v>36.200000000000003</v>
      </c>
      <c r="AM20" s="65">
        <v>37.6</v>
      </c>
      <c r="AN20" s="65">
        <v>33</v>
      </c>
      <c r="AO20" s="65">
        <v>34.799999999999997</v>
      </c>
      <c r="AP20" s="65">
        <v>34.700000000000003</v>
      </c>
      <c r="AQ20" s="65">
        <v>33.700000000000003</v>
      </c>
      <c r="AR20" s="65">
        <v>33.299999999999997</v>
      </c>
      <c r="AS20" s="65">
        <v>36.200000000000003</v>
      </c>
      <c r="AT20" s="65">
        <v>60.4</v>
      </c>
      <c r="AU20" s="65">
        <v>58</v>
      </c>
      <c r="AV20" s="65">
        <v>58.1</v>
      </c>
      <c r="AW20" s="65">
        <v>57.3</v>
      </c>
      <c r="AX20" s="65">
        <v>57.9</v>
      </c>
      <c r="AY20" s="65">
        <v>62.4</v>
      </c>
    </row>
    <row r="21" spans="2:51">
      <c r="B21" s="65">
        <v>17</v>
      </c>
      <c r="C21" s="68" t="s">
        <v>54</v>
      </c>
      <c r="D21" s="65">
        <v>909.5</v>
      </c>
      <c r="E21" s="65">
        <v>908.4</v>
      </c>
      <c r="F21" s="65">
        <v>883.4</v>
      </c>
      <c r="G21" s="65">
        <v>877.4</v>
      </c>
      <c r="H21" s="65">
        <v>889.4</v>
      </c>
      <c r="I21" s="65">
        <v>930.6</v>
      </c>
      <c r="J21" s="65">
        <v>274.5</v>
      </c>
      <c r="K21" s="65">
        <v>273.89999999999998</v>
      </c>
      <c r="L21" s="65">
        <v>267.7</v>
      </c>
      <c r="M21" s="65">
        <v>254.9</v>
      </c>
      <c r="N21" s="65">
        <v>258.5</v>
      </c>
      <c r="O21" s="65">
        <v>255.5</v>
      </c>
      <c r="P21" s="65">
        <v>224.7</v>
      </c>
      <c r="Q21" s="65">
        <v>216.5</v>
      </c>
      <c r="R21" s="65">
        <v>206.7</v>
      </c>
      <c r="S21" s="65">
        <v>192.5</v>
      </c>
      <c r="T21" s="65">
        <v>194</v>
      </c>
      <c r="U21" s="65">
        <v>197.2</v>
      </c>
      <c r="V21" s="65">
        <v>70.7</v>
      </c>
      <c r="W21" s="65">
        <v>69.3</v>
      </c>
      <c r="X21" s="65">
        <v>65.3</v>
      </c>
      <c r="Y21" s="65">
        <v>59</v>
      </c>
      <c r="Z21" s="65">
        <v>53.8</v>
      </c>
      <c r="AA21" s="65">
        <v>66.099999999999994</v>
      </c>
      <c r="AB21" s="65">
        <v>53.9</v>
      </c>
      <c r="AC21" s="65">
        <v>56.1</v>
      </c>
      <c r="AD21" s="65">
        <v>50.9</v>
      </c>
      <c r="AE21" s="65">
        <v>51.4</v>
      </c>
      <c r="AF21" s="65">
        <v>47.8</v>
      </c>
      <c r="AG21" s="65">
        <v>51.1</v>
      </c>
      <c r="AH21" s="65">
        <v>23.5</v>
      </c>
      <c r="AI21" s="65">
        <v>24.4</v>
      </c>
      <c r="AJ21" s="65">
        <v>24</v>
      </c>
      <c r="AK21" s="65">
        <v>25.8</v>
      </c>
      <c r="AL21" s="65">
        <v>25.8</v>
      </c>
      <c r="AM21" s="65">
        <v>26.8</v>
      </c>
      <c r="AN21" s="65">
        <v>37.4</v>
      </c>
      <c r="AO21" s="65">
        <v>41.1</v>
      </c>
      <c r="AP21" s="65">
        <v>37.5</v>
      </c>
      <c r="AQ21" s="65">
        <v>38.1</v>
      </c>
      <c r="AR21" s="65">
        <v>40.799999999999997</v>
      </c>
      <c r="AS21" s="65">
        <v>42.1</v>
      </c>
      <c r="AT21" s="65">
        <v>73.2</v>
      </c>
      <c r="AU21" s="65">
        <v>71.2</v>
      </c>
      <c r="AV21" s="65">
        <v>72.7</v>
      </c>
      <c r="AW21" s="65">
        <v>69.5</v>
      </c>
      <c r="AX21" s="65">
        <v>70.900000000000006</v>
      </c>
      <c r="AY21" s="65">
        <v>77.2</v>
      </c>
    </row>
    <row r="22" spans="2:51">
      <c r="B22" s="65">
        <v>18</v>
      </c>
      <c r="C22" s="68" t="s">
        <v>53</v>
      </c>
      <c r="D22" s="65">
        <v>893.9</v>
      </c>
      <c r="E22" s="65">
        <v>877.9</v>
      </c>
      <c r="F22" s="65">
        <v>867.3</v>
      </c>
      <c r="G22" s="65">
        <v>956.6</v>
      </c>
      <c r="H22" s="65">
        <v>899.1</v>
      </c>
      <c r="I22" s="65">
        <v>912.1</v>
      </c>
      <c r="J22" s="65">
        <v>268</v>
      </c>
      <c r="K22" s="65">
        <v>260.3</v>
      </c>
      <c r="L22" s="65">
        <v>258.2</v>
      </c>
      <c r="M22" s="65">
        <v>256.7</v>
      </c>
      <c r="N22" s="65">
        <v>243.5</v>
      </c>
      <c r="O22" s="65">
        <v>241</v>
      </c>
      <c r="P22" s="65">
        <v>206.4</v>
      </c>
      <c r="Q22" s="65">
        <v>201.8</v>
      </c>
      <c r="R22" s="65">
        <v>190.6</v>
      </c>
      <c r="S22" s="65">
        <v>184.4</v>
      </c>
      <c r="T22" s="65">
        <v>183.4</v>
      </c>
      <c r="U22" s="65">
        <v>175.8</v>
      </c>
      <c r="V22" s="65">
        <v>66.8</v>
      </c>
      <c r="W22" s="65">
        <v>62</v>
      </c>
      <c r="X22" s="65">
        <v>63.3</v>
      </c>
      <c r="Y22" s="65">
        <v>50.4</v>
      </c>
      <c r="Z22" s="65">
        <v>46.3</v>
      </c>
      <c r="AA22" s="65">
        <v>56.5</v>
      </c>
      <c r="AB22" s="65">
        <v>54.6</v>
      </c>
      <c r="AC22" s="65">
        <v>52.3</v>
      </c>
      <c r="AD22" s="65">
        <v>51.4</v>
      </c>
      <c r="AE22" s="65">
        <v>51</v>
      </c>
      <c r="AF22" s="65">
        <v>45.6</v>
      </c>
      <c r="AG22" s="65">
        <v>48.4</v>
      </c>
      <c r="AH22" s="65">
        <v>33.700000000000003</v>
      </c>
      <c r="AI22" s="65">
        <v>33</v>
      </c>
      <c r="AJ22" s="65">
        <v>32.1</v>
      </c>
      <c r="AK22" s="65">
        <v>34</v>
      </c>
      <c r="AL22" s="65">
        <v>34.9</v>
      </c>
      <c r="AM22" s="65">
        <v>36</v>
      </c>
      <c r="AN22" s="65">
        <v>36.1</v>
      </c>
      <c r="AO22" s="65">
        <v>35.799999999999997</v>
      </c>
      <c r="AP22" s="65">
        <v>36.4</v>
      </c>
      <c r="AQ22" s="65">
        <v>37.799999999999997</v>
      </c>
      <c r="AR22" s="65">
        <v>37.4</v>
      </c>
      <c r="AS22" s="65">
        <v>38.700000000000003</v>
      </c>
      <c r="AT22" s="65">
        <v>64.400000000000006</v>
      </c>
      <c r="AU22" s="65">
        <v>62.8</v>
      </c>
      <c r="AV22" s="65">
        <v>61.5</v>
      </c>
      <c r="AW22" s="65">
        <v>63</v>
      </c>
      <c r="AX22" s="65">
        <v>63.1</v>
      </c>
      <c r="AY22" s="65">
        <v>69.3</v>
      </c>
    </row>
    <row r="23" spans="2:51">
      <c r="B23" s="65">
        <v>19</v>
      </c>
      <c r="C23" s="68" t="s">
        <v>52</v>
      </c>
      <c r="D23" s="65">
        <v>823.4</v>
      </c>
      <c r="E23" s="65">
        <v>801</v>
      </c>
      <c r="F23" s="65">
        <v>799.2</v>
      </c>
      <c r="G23" s="65">
        <v>906</v>
      </c>
      <c r="H23" s="65">
        <v>828.5</v>
      </c>
      <c r="I23" s="65">
        <v>825.2</v>
      </c>
      <c r="J23" s="65">
        <v>248.5</v>
      </c>
      <c r="K23" s="65">
        <v>243.9</v>
      </c>
      <c r="L23" s="65">
        <v>242.3</v>
      </c>
      <c r="M23" s="65">
        <v>237.7</v>
      </c>
      <c r="N23" s="65">
        <v>230.9</v>
      </c>
      <c r="O23" s="65">
        <v>228.8</v>
      </c>
      <c r="P23" s="65">
        <v>187.1</v>
      </c>
      <c r="Q23" s="65">
        <v>179.2</v>
      </c>
      <c r="R23" s="65">
        <v>174.5</v>
      </c>
      <c r="S23" s="65">
        <v>162.9</v>
      </c>
      <c r="T23" s="65">
        <v>166.5</v>
      </c>
      <c r="U23" s="65">
        <v>164.8</v>
      </c>
      <c r="V23" s="65">
        <v>60.5</v>
      </c>
      <c r="W23" s="65">
        <v>59.5</v>
      </c>
      <c r="X23" s="65">
        <v>58.3</v>
      </c>
      <c r="Y23" s="65">
        <v>50.4</v>
      </c>
      <c r="Z23" s="65">
        <v>43.5</v>
      </c>
      <c r="AA23" s="65">
        <v>51.9</v>
      </c>
      <c r="AB23" s="65">
        <v>54.2</v>
      </c>
      <c r="AC23" s="65">
        <v>53.7</v>
      </c>
      <c r="AD23" s="65">
        <v>51.8</v>
      </c>
      <c r="AE23" s="65">
        <v>50.1</v>
      </c>
      <c r="AF23" s="65">
        <v>44.9</v>
      </c>
      <c r="AG23" s="65">
        <v>47.8</v>
      </c>
      <c r="AH23" s="65">
        <v>28.5</v>
      </c>
      <c r="AI23" s="65">
        <v>27.5</v>
      </c>
      <c r="AJ23" s="65">
        <v>26.9</v>
      </c>
      <c r="AK23" s="65">
        <v>28.5</v>
      </c>
      <c r="AL23" s="65">
        <v>25.9</v>
      </c>
      <c r="AM23" s="65">
        <v>29.5</v>
      </c>
      <c r="AN23" s="65">
        <v>33</v>
      </c>
      <c r="AO23" s="65">
        <v>30.7</v>
      </c>
      <c r="AP23" s="65">
        <v>31.9</v>
      </c>
      <c r="AQ23" s="65">
        <v>31.6</v>
      </c>
      <c r="AR23" s="65">
        <v>31</v>
      </c>
      <c r="AS23" s="65">
        <v>32.6</v>
      </c>
      <c r="AT23" s="65">
        <v>57.3</v>
      </c>
      <c r="AU23" s="65">
        <v>55.9</v>
      </c>
      <c r="AV23" s="65">
        <v>57.4</v>
      </c>
      <c r="AW23" s="65">
        <v>55.6</v>
      </c>
      <c r="AX23" s="65">
        <v>55.6</v>
      </c>
      <c r="AY23" s="65">
        <v>62.3</v>
      </c>
    </row>
    <row r="25" spans="2:51" ht="16.5" customHeight="1">
      <c r="B25" s="7" t="s">
        <v>228</v>
      </c>
    </row>
    <row r="26" spans="2:51">
      <c r="B26" s="5" t="s">
        <v>218</v>
      </c>
    </row>
    <row r="27" spans="2:51">
      <c r="B27" s="1" t="s">
        <v>237</v>
      </c>
    </row>
  </sheetData>
  <sortState xmlns:xlrd2="http://schemas.microsoft.com/office/spreadsheetml/2017/richdata2" ref="B6:AY24">
    <sortCondition ref="B5"/>
  </sortState>
  <mergeCells count="7">
    <mergeCell ref="AN4:AS4"/>
    <mergeCell ref="AT4:AY4"/>
    <mergeCell ref="D4:I4"/>
    <mergeCell ref="J4:O4"/>
    <mergeCell ref="V4:AA4"/>
    <mergeCell ref="AB4:AG4"/>
    <mergeCell ref="AH4:AM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20"/>
  <sheetViews>
    <sheetView zoomScaleNormal="100" workbookViewId="0">
      <selection activeCell="B6" sqref="B6"/>
    </sheetView>
  </sheetViews>
  <sheetFormatPr baseColWidth="10" defaultColWidth="11.42578125" defaultRowHeight="12.75"/>
  <cols>
    <col min="1" max="1" width="2.7109375" style="4" customWidth="1"/>
    <col min="2" max="2" width="77.85546875" style="4" bestFit="1" customWidth="1"/>
    <col min="3" max="6" width="11.42578125" style="4"/>
    <col min="7" max="7" width="26.85546875" style="4" customWidth="1"/>
    <col min="8" max="8" width="26.42578125" style="4" customWidth="1"/>
    <col min="9" max="16384" width="11.42578125" style="4"/>
  </cols>
  <sheetData>
    <row r="2" spans="2:8">
      <c r="B2" s="131" t="s">
        <v>230</v>
      </c>
    </row>
    <row r="3" spans="2:8">
      <c r="B3" s="3"/>
    </row>
    <row r="4" spans="2:8" ht="51.95" customHeight="1">
      <c r="B4" s="69"/>
      <c r="C4" s="186" t="s">
        <v>251</v>
      </c>
      <c r="D4" s="186"/>
      <c r="E4" s="186" t="s">
        <v>253</v>
      </c>
      <c r="F4" s="186"/>
      <c r="G4" s="186" t="s">
        <v>252</v>
      </c>
      <c r="H4" s="186" t="s">
        <v>254</v>
      </c>
    </row>
    <row r="5" spans="2:8">
      <c r="B5" s="69" t="s">
        <v>127</v>
      </c>
      <c r="C5" s="69" t="s">
        <v>37</v>
      </c>
      <c r="D5" s="69" t="s">
        <v>38</v>
      </c>
      <c r="E5" s="69" t="s">
        <v>37</v>
      </c>
      <c r="F5" s="69" t="s">
        <v>38</v>
      </c>
      <c r="G5" s="186"/>
      <c r="H5" s="186"/>
    </row>
    <row r="6" spans="2:8">
      <c r="B6" s="70" t="s">
        <v>25</v>
      </c>
      <c r="C6" s="31">
        <v>26.4</v>
      </c>
      <c r="D6" s="31">
        <v>27.7</v>
      </c>
      <c r="E6" s="31">
        <v>0.6</v>
      </c>
      <c r="F6" s="31">
        <v>0.5</v>
      </c>
      <c r="G6" s="31">
        <v>1.3000000000000007</v>
      </c>
      <c r="H6" s="31">
        <v>-9.9999999999999978E-2</v>
      </c>
    </row>
    <row r="7" spans="2:8">
      <c r="B7" s="70" t="s">
        <v>22</v>
      </c>
      <c r="C7" s="31">
        <v>0</v>
      </c>
      <c r="D7" s="31">
        <v>0</v>
      </c>
      <c r="E7" s="31">
        <v>2.2999999999999998</v>
      </c>
      <c r="F7" s="31">
        <v>2.2000000000000002</v>
      </c>
      <c r="G7" s="31">
        <v>0</v>
      </c>
      <c r="H7" s="31">
        <v>-9.9999999999999645E-2</v>
      </c>
    </row>
    <row r="8" spans="2:8">
      <c r="B8" s="70" t="s">
        <v>71</v>
      </c>
      <c r="C8" s="31">
        <v>15.4</v>
      </c>
      <c r="D8" s="31">
        <v>15.3</v>
      </c>
      <c r="E8" s="31">
        <v>17.600000000000001</v>
      </c>
      <c r="F8" s="31">
        <v>17.600000000000001</v>
      </c>
      <c r="G8" s="31">
        <v>-9.9999999999999645E-2</v>
      </c>
      <c r="H8" s="31">
        <v>0</v>
      </c>
    </row>
    <row r="9" spans="2:8">
      <c r="B9" s="70" t="s">
        <v>19</v>
      </c>
      <c r="C9" s="31">
        <v>9.1999999999999993</v>
      </c>
      <c r="D9" s="31">
        <v>9.4</v>
      </c>
      <c r="E9" s="31">
        <v>1.7</v>
      </c>
      <c r="F9" s="31">
        <v>1.9</v>
      </c>
      <c r="G9" s="31">
        <v>0.20000000000000107</v>
      </c>
      <c r="H9" s="31">
        <v>0.19999999999999996</v>
      </c>
    </row>
    <row r="10" spans="2:8">
      <c r="B10" s="70" t="s">
        <v>18</v>
      </c>
      <c r="C10" s="31">
        <v>5.4</v>
      </c>
      <c r="D10" s="31">
        <v>6.9</v>
      </c>
      <c r="E10" s="31">
        <v>3.4</v>
      </c>
      <c r="F10" s="31">
        <v>4.0999999999999996</v>
      </c>
      <c r="G10" s="31">
        <v>1.5</v>
      </c>
      <c r="H10" s="31">
        <v>0.69999999999999973</v>
      </c>
    </row>
    <row r="11" spans="2:8">
      <c r="B11" s="70" t="s">
        <v>16</v>
      </c>
      <c r="C11" s="31">
        <v>0.1</v>
      </c>
      <c r="D11" s="31">
        <v>0.1</v>
      </c>
      <c r="E11" s="31">
        <v>1.7</v>
      </c>
      <c r="F11" s="31">
        <v>1.6</v>
      </c>
      <c r="G11" s="31">
        <v>0</v>
      </c>
      <c r="H11" s="31">
        <v>-9.9999999999999867E-2</v>
      </c>
    </row>
    <row r="12" spans="2:8">
      <c r="B12" s="70" t="s">
        <v>30</v>
      </c>
      <c r="C12" s="31">
        <v>2.7</v>
      </c>
      <c r="D12" s="31">
        <v>2.7</v>
      </c>
      <c r="E12" s="31">
        <v>2.8</v>
      </c>
      <c r="F12" s="31">
        <v>2.9</v>
      </c>
      <c r="G12" s="31">
        <v>0</v>
      </c>
      <c r="H12" s="31">
        <v>0.10000000000000009</v>
      </c>
    </row>
    <row r="13" spans="2:8">
      <c r="B13" s="70" t="s">
        <v>11</v>
      </c>
      <c r="C13" s="31">
        <v>1.4</v>
      </c>
      <c r="D13" s="31">
        <v>1.4</v>
      </c>
      <c r="E13" s="31">
        <v>2.1</v>
      </c>
      <c r="F13" s="31">
        <v>2.4</v>
      </c>
      <c r="G13" s="31">
        <v>0</v>
      </c>
      <c r="H13" s="31">
        <v>0.29999999999999982</v>
      </c>
    </row>
    <row r="14" spans="2:8">
      <c r="B14" s="70" t="s">
        <v>23</v>
      </c>
      <c r="C14" s="31">
        <v>0.1</v>
      </c>
      <c r="D14" s="31">
        <v>0.1</v>
      </c>
      <c r="E14" s="31">
        <v>2.1</v>
      </c>
      <c r="F14" s="31">
        <v>2.2999999999999998</v>
      </c>
      <c r="G14" s="31">
        <v>0</v>
      </c>
      <c r="H14" s="31">
        <v>0.19999999999999973</v>
      </c>
    </row>
    <row r="15" spans="2:8">
      <c r="B15" s="70" t="s">
        <v>12</v>
      </c>
      <c r="C15" s="31">
        <v>54.9</v>
      </c>
      <c r="D15" s="31">
        <v>54.8</v>
      </c>
      <c r="E15" s="31">
        <v>23.8</v>
      </c>
      <c r="F15" s="31">
        <v>23.6</v>
      </c>
      <c r="G15" s="31">
        <v>-0.10000000000000142</v>
      </c>
      <c r="H15" s="31">
        <v>-0.19999999999999929</v>
      </c>
    </row>
    <row r="16" spans="2:8">
      <c r="B16" s="31" t="s">
        <v>19</v>
      </c>
      <c r="C16" s="31">
        <v>9.1999999999999993</v>
      </c>
      <c r="D16" s="31">
        <v>9.4</v>
      </c>
      <c r="E16" s="31">
        <v>1.7</v>
      </c>
      <c r="F16" s="31">
        <v>1.9</v>
      </c>
      <c r="G16" s="31">
        <v>-0.10000000000000142</v>
      </c>
      <c r="H16" s="31">
        <v>-0.19999999999999929</v>
      </c>
    </row>
    <row r="17" spans="2:8">
      <c r="B17" s="39"/>
      <c r="C17" s="39"/>
      <c r="D17" s="39"/>
      <c r="E17" s="39"/>
      <c r="F17" s="39"/>
      <c r="G17" s="39"/>
      <c r="H17" s="39"/>
    </row>
    <row r="18" spans="2:8">
      <c r="B18" s="40" t="s">
        <v>256</v>
      </c>
    </row>
    <row r="19" spans="2:8">
      <c r="B19" s="5" t="s">
        <v>218</v>
      </c>
    </row>
    <row r="20" spans="2:8">
      <c r="B20" s="1" t="s">
        <v>237</v>
      </c>
    </row>
  </sheetData>
  <mergeCells count="4">
    <mergeCell ref="C4:D4"/>
    <mergeCell ref="E4:F4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7"/>
  <sheetViews>
    <sheetView workbookViewId="0">
      <selection activeCell="B16" sqref="B16"/>
    </sheetView>
  </sheetViews>
  <sheetFormatPr baseColWidth="10" defaultColWidth="11.42578125" defaultRowHeight="12.75"/>
  <cols>
    <col min="1" max="1" width="3.7109375" style="38" customWidth="1"/>
    <col min="2" max="2" width="47.42578125" style="38" customWidth="1"/>
    <col min="3" max="3" width="19" style="38" customWidth="1"/>
    <col min="4" max="6" width="12" style="38" bestFit="1" customWidth="1"/>
    <col min="7" max="16384" width="11.42578125" style="38"/>
  </cols>
  <sheetData>
    <row r="2" spans="2:6">
      <c r="B2" s="115" t="s">
        <v>135</v>
      </c>
    </row>
    <row r="4" spans="2:6">
      <c r="B4" s="114" t="s">
        <v>46</v>
      </c>
      <c r="C4" s="116" t="s">
        <v>0</v>
      </c>
      <c r="D4" s="116">
        <v>2020</v>
      </c>
      <c r="E4" s="116">
        <v>2021</v>
      </c>
      <c r="F4" s="116">
        <v>2022</v>
      </c>
    </row>
    <row r="5" spans="2:6">
      <c r="B5" s="117" t="s">
        <v>240</v>
      </c>
      <c r="C5" s="118">
        <v>601481.80000000005</v>
      </c>
      <c r="D5" s="118">
        <v>667497</v>
      </c>
      <c r="E5" s="118">
        <v>660168</v>
      </c>
      <c r="F5" s="118">
        <v>673190</v>
      </c>
    </row>
    <row r="6" spans="2:6">
      <c r="B6" s="117" t="s">
        <v>241</v>
      </c>
      <c r="C6" s="119">
        <v>863.2</v>
      </c>
      <c r="D6" s="119">
        <v>904.3</v>
      </c>
      <c r="E6" s="119">
        <v>885.5</v>
      </c>
      <c r="F6" s="119">
        <v>886.6</v>
      </c>
    </row>
    <row r="7" spans="2:6">
      <c r="B7" s="117" t="s">
        <v>136</v>
      </c>
      <c r="C7" s="120">
        <v>78.623949999999994</v>
      </c>
      <c r="D7" s="120">
        <v>79.463840000000005</v>
      </c>
      <c r="E7" s="120">
        <v>79.151949999999999</v>
      </c>
      <c r="F7" s="120">
        <v>79.441149999999993</v>
      </c>
    </row>
    <row r="8" spans="2:6">
      <c r="B8" s="117" t="s">
        <v>137</v>
      </c>
      <c r="C8" s="121">
        <v>83</v>
      </c>
      <c r="D8" s="121">
        <v>84</v>
      </c>
      <c r="E8" s="121">
        <v>83</v>
      </c>
      <c r="F8" s="121">
        <v>83</v>
      </c>
    </row>
    <row r="9" spans="2:6">
      <c r="B9" s="117" t="s">
        <v>263</v>
      </c>
      <c r="C9" s="120">
        <v>50.21951</v>
      </c>
      <c r="D9" s="120">
        <v>49.957079999999998</v>
      </c>
      <c r="E9" s="120">
        <v>49.617069999999998</v>
      </c>
      <c r="F9" s="120">
        <v>50.219549999999998</v>
      </c>
    </row>
    <row r="10" spans="2:6">
      <c r="B10" s="117" t="s">
        <v>264</v>
      </c>
      <c r="C10" s="120">
        <v>21.27103</v>
      </c>
      <c r="D10" s="120">
        <v>22.125640000000001</v>
      </c>
      <c r="E10" s="120">
        <v>23.295739999999999</v>
      </c>
      <c r="F10" s="120">
        <v>23.428159999999998</v>
      </c>
    </row>
    <row r="11" spans="2:6">
      <c r="B11" s="117" t="s">
        <v>265</v>
      </c>
      <c r="C11" s="120">
        <v>18.659780000000001</v>
      </c>
      <c r="D11" s="120">
        <v>21.214780000000001</v>
      </c>
      <c r="E11" s="120">
        <v>19.11544</v>
      </c>
      <c r="F11" s="120">
        <v>20.3733</v>
      </c>
    </row>
    <row r="12" spans="2:6">
      <c r="B12" s="117" t="s">
        <v>266</v>
      </c>
      <c r="C12" s="120">
        <v>45.758890000000001</v>
      </c>
      <c r="D12" s="120">
        <v>42.090530000000001</v>
      </c>
      <c r="E12" s="120">
        <v>43.14311</v>
      </c>
      <c r="F12" s="120">
        <v>42.117829999999998</v>
      </c>
    </row>
    <row r="13" spans="2:6">
      <c r="B13" s="117" t="s">
        <v>267</v>
      </c>
      <c r="C13" s="120">
        <v>9.1941269999999999</v>
      </c>
      <c r="D13" s="120">
        <v>11.34342</v>
      </c>
      <c r="E13" s="120">
        <v>11.30682</v>
      </c>
      <c r="F13" s="120">
        <v>10.732329999999999</v>
      </c>
    </row>
    <row r="15" spans="2:6">
      <c r="B15" s="38" t="s">
        <v>243</v>
      </c>
    </row>
    <row r="16" spans="2:6">
      <c r="B16" s="38" t="s">
        <v>216</v>
      </c>
    </row>
    <row r="17" spans="2:2">
      <c r="B17" s="1" t="s">
        <v>237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9"/>
  <sheetViews>
    <sheetView topLeftCell="A9" zoomScaleNormal="100" workbookViewId="0">
      <selection activeCell="O21" sqref="O21"/>
    </sheetView>
  </sheetViews>
  <sheetFormatPr baseColWidth="10" defaultColWidth="8.7109375" defaultRowHeight="12.75"/>
  <cols>
    <col min="1" max="1" width="4" style="38" customWidth="1"/>
    <col min="2" max="2" width="39.85546875" style="38" customWidth="1"/>
    <col min="3" max="3" width="11" style="38" bestFit="1" customWidth="1"/>
    <col min="4" max="4" width="8.7109375" style="38"/>
    <col min="5" max="5" width="10.42578125" style="38" bestFit="1" customWidth="1"/>
    <col min="6" max="7" width="9.85546875" style="38" bestFit="1" customWidth="1"/>
    <col min="8" max="8" width="8.7109375" style="38"/>
    <col min="9" max="9" width="11" style="38" bestFit="1" customWidth="1"/>
    <col min="10" max="10" width="10.5703125" style="38" bestFit="1" customWidth="1"/>
    <col min="11" max="11" width="10.7109375" style="38" bestFit="1" customWidth="1"/>
    <col min="12" max="12" width="11.42578125" style="38" bestFit="1" customWidth="1"/>
    <col min="13" max="13" width="10.140625" style="38" bestFit="1" customWidth="1"/>
    <col min="14" max="15" width="8.7109375" style="38"/>
    <col min="16" max="16" width="11.140625" style="38" customWidth="1"/>
    <col min="17" max="16384" width="8.7109375" style="38"/>
  </cols>
  <sheetData>
    <row r="2" spans="2:16" s="97" customFormat="1">
      <c r="B2" s="122" t="s">
        <v>222</v>
      </c>
    </row>
    <row r="3" spans="2:16">
      <c r="B3" s="49"/>
    </row>
    <row r="4" spans="2:16" ht="25.5">
      <c r="B4" s="22"/>
      <c r="C4" s="163" t="s">
        <v>1</v>
      </c>
      <c r="D4" s="163"/>
      <c r="E4" s="163" t="s">
        <v>2</v>
      </c>
      <c r="F4" s="163"/>
      <c r="G4" s="163" t="s">
        <v>3</v>
      </c>
      <c r="H4" s="163"/>
      <c r="I4" s="163" t="s">
        <v>4</v>
      </c>
      <c r="J4" s="163"/>
      <c r="K4" s="163" t="s">
        <v>155</v>
      </c>
      <c r="L4" s="163"/>
      <c r="M4" s="163" t="s">
        <v>6</v>
      </c>
      <c r="N4" s="163"/>
      <c r="O4" s="163"/>
      <c r="P4" s="32" t="s">
        <v>138</v>
      </c>
    </row>
    <row r="5" spans="2:16" ht="30" customHeight="1">
      <c r="B5" s="23" t="s">
        <v>7</v>
      </c>
      <c r="C5" s="24" t="s">
        <v>8</v>
      </c>
      <c r="D5" s="24" t="s">
        <v>9</v>
      </c>
      <c r="E5" s="24" t="s">
        <v>8</v>
      </c>
      <c r="F5" s="24" t="s">
        <v>9</v>
      </c>
      <c r="G5" s="24" t="s">
        <v>8</v>
      </c>
      <c r="H5" s="24" t="s">
        <v>9</v>
      </c>
      <c r="I5" s="24" t="s">
        <v>8</v>
      </c>
      <c r="J5" s="24" t="s">
        <v>9</v>
      </c>
      <c r="K5" s="24" t="s">
        <v>8</v>
      </c>
      <c r="L5" s="24" t="s">
        <v>9</v>
      </c>
      <c r="M5" s="24" t="s">
        <v>8</v>
      </c>
      <c r="N5" s="24" t="s">
        <v>9</v>
      </c>
      <c r="O5" s="24" t="s">
        <v>26</v>
      </c>
      <c r="P5" s="31">
        <v>2021</v>
      </c>
    </row>
    <row r="6" spans="2:16">
      <c r="B6" s="25" t="s">
        <v>10</v>
      </c>
      <c r="C6" s="26">
        <v>338073</v>
      </c>
      <c r="D6" s="27">
        <v>666.5</v>
      </c>
      <c r="E6" s="26">
        <v>335117</v>
      </c>
      <c r="F6" s="27">
        <v>1106.8</v>
      </c>
      <c r="G6" s="26">
        <v>99592</v>
      </c>
      <c r="H6" s="27">
        <v>187.2</v>
      </c>
      <c r="I6" s="26">
        <v>258354</v>
      </c>
      <c r="J6" s="27">
        <v>2222.5</v>
      </c>
      <c r="K6" s="26">
        <v>315244</v>
      </c>
      <c r="L6" s="28">
        <v>14323.9</v>
      </c>
      <c r="M6" s="26">
        <v>673190</v>
      </c>
      <c r="N6" s="28">
        <v>886.6</v>
      </c>
      <c r="O6" s="26">
        <v>83</v>
      </c>
      <c r="P6" s="31">
        <v>83</v>
      </c>
    </row>
    <row r="7" spans="2:16">
      <c r="B7" s="25" t="s">
        <v>11</v>
      </c>
      <c r="C7" s="26">
        <v>6377</v>
      </c>
      <c r="D7" s="27">
        <v>12.4</v>
      </c>
      <c r="E7" s="26">
        <v>5997</v>
      </c>
      <c r="F7" s="27">
        <v>20</v>
      </c>
      <c r="G7" s="26">
        <v>1379</v>
      </c>
      <c r="H7" s="27">
        <v>2.6</v>
      </c>
      <c r="I7" s="26">
        <v>4517</v>
      </c>
      <c r="J7" s="27">
        <v>38.799999999999997</v>
      </c>
      <c r="K7" s="26">
        <v>6478</v>
      </c>
      <c r="L7" s="28">
        <v>300.7</v>
      </c>
      <c r="M7" s="26">
        <v>12374</v>
      </c>
      <c r="N7" s="28">
        <v>16.2</v>
      </c>
      <c r="O7" s="26">
        <v>85</v>
      </c>
      <c r="P7" s="82">
        <v>85</v>
      </c>
    </row>
    <row r="8" spans="2:16">
      <c r="B8" s="25" t="s">
        <v>12</v>
      </c>
      <c r="C8" s="26">
        <v>76308</v>
      </c>
      <c r="D8" s="27">
        <v>177.9</v>
      </c>
      <c r="E8" s="26">
        <v>95322</v>
      </c>
      <c r="F8" s="27">
        <v>305.89999999999998</v>
      </c>
      <c r="G8" s="26">
        <v>35622</v>
      </c>
      <c r="H8" s="27">
        <v>66.3</v>
      </c>
      <c r="I8" s="26">
        <v>91467</v>
      </c>
      <c r="J8" s="27">
        <v>785.9</v>
      </c>
      <c r="K8" s="26">
        <v>44541</v>
      </c>
      <c r="L8" s="28">
        <v>2196.5</v>
      </c>
      <c r="M8" s="26">
        <v>171630</v>
      </c>
      <c r="N8" s="28">
        <v>241.9</v>
      </c>
      <c r="O8" s="26">
        <v>75</v>
      </c>
      <c r="P8" s="82">
        <v>75</v>
      </c>
    </row>
    <row r="9" spans="2:16" ht="38.25">
      <c r="B9" s="29" t="s">
        <v>13</v>
      </c>
      <c r="C9" s="26">
        <v>1666</v>
      </c>
      <c r="D9" s="27">
        <v>3.1</v>
      </c>
      <c r="E9" s="26">
        <v>1243</v>
      </c>
      <c r="F9" s="27">
        <v>4.2</v>
      </c>
      <c r="G9" s="26">
        <v>310</v>
      </c>
      <c r="H9" s="27">
        <v>0.6</v>
      </c>
      <c r="I9" s="26">
        <v>934</v>
      </c>
      <c r="J9" s="27">
        <v>8</v>
      </c>
      <c r="K9" s="26">
        <v>1665</v>
      </c>
      <c r="L9" s="28">
        <v>73.5</v>
      </c>
      <c r="M9" s="26">
        <v>2909</v>
      </c>
      <c r="N9" s="28">
        <v>3.7</v>
      </c>
      <c r="O9" s="26">
        <v>86</v>
      </c>
      <c r="P9" s="79">
        <v>87</v>
      </c>
    </row>
    <row r="10" spans="2:16">
      <c r="B10" s="25" t="s">
        <v>30</v>
      </c>
      <c r="C10" s="26">
        <v>14073</v>
      </c>
      <c r="D10" s="27">
        <v>26.6</v>
      </c>
      <c r="E10" s="26">
        <v>11440</v>
      </c>
      <c r="F10" s="27">
        <v>38.200000000000003</v>
      </c>
      <c r="G10" s="26">
        <v>2397</v>
      </c>
      <c r="H10" s="27">
        <v>4.5</v>
      </c>
      <c r="I10" s="26">
        <v>9385</v>
      </c>
      <c r="J10" s="27">
        <v>80.2</v>
      </c>
      <c r="K10" s="26">
        <v>13731</v>
      </c>
      <c r="L10" s="28">
        <v>606.20000000000005</v>
      </c>
      <c r="M10" s="26">
        <v>25513</v>
      </c>
      <c r="N10" s="28">
        <v>32.4</v>
      </c>
      <c r="O10" s="26">
        <v>86</v>
      </c>
      <c r="P10" s="79">
        <v>85</v>
      </c>
    </row>
    <row r="11" spans="2:16" s="123" customFormat="1">
      <c r="B11" s="25" t="s">
        <v>15</v>
      </c>
      <c r="C11" s="26">
        <v>15502</v>
      </c>
      <c r="D11" s="27">
        <v>27.4</v>
      </c>
      <c r="E11" s="26">
        <v>10086</v>
      </c>
      <c r="F11" s="27">
        <v>34.1</v>
      </c>
      <c r="G11" s="26">
        <v>3167</v>
      </c>
      <c r="H11" s="27">
        <v>6.1</v>
      </c>
      <c r="I11" s="26">
        <v>6434</v>
      </c>
      <c r="J11" s="27">
        <v>54.3</v>
      </c>
      <c r="K11" s="26">
        <v>15987</v>
      </c>
      <c r="L11" s="28">
        <v>664</v>
      </c>
      <c r="M11" s="26">
        <v>25588</v>
      </c>
      <c r="N11" s="28">
        <v>30.7</v>
      </c>
      <c r="O11" s="26">
        <v>88</v>
      </c>
      <c r="P11" s="82">
        <v>88</v>
      </c>
    </row>
    <row r="12" spans="2:16">
      <c r="B12" s="25" t="s">
        <v>16</v>
      </c>
      <c r="C12" s="26">
        <v>22252</v>
      </c>
      <c r="D12" s="27">
        <v>43.2</v>
      </c>
      <c r="E12" s="26">
        <v>15724</v>
      </c>
      <c r="F12" s="27">
        <v>52</v>
      </c>
      <c r="G12" s="26">
        <v>3376</v>
      </c>
      <c r="H12" s="27">
        <v>6.3</v>
      </c>
      <c r="I12" s="26">
        <v>14866</v>
      </c>
      <c r="J12" s="27">
        <v>126.4</v>
      </c>
      <c r="K12" s="26">
        <v>19734</v>
      </c>
      <c r="L12" s="28">
        <v>842.3</v>
      </c>
      <c r="M12" s="26">
        <v>37976</v>
      </c>
      <c r="N12" s="28">
        <v>47.6</v>
      </c>
      <c r="O12" s="26">
        <v>85</v>
      </c>
      <c r="P12" s="79">
        <v>85</v>
      </c>
    </row>
    <row r="13" spans="2:16">
      <c r="B13" s="25" t="s">
        <v>221</v>
      </c>
      <c r="C13" s="26">
        <v>74368</v>
      </c>
      <c r="D13" s="27">
        <v>134.6</v>
      </c>
      <c r="E13" s="26">
        <v>65805</v>
      </c>
      <c r="F13" s="27">
        <v>221.1</v>
      </c>
      <c r="G13" s="26">
        <v>12004</v>
      </c>
      <c r="H13" s="27">
        <v>22.6</v>
      </c>
      <c r="I13" s="26">
        <v>46719</v>
      </c>
      <c r="J13" s="27">
        <v>403.7</v>
      </c>
      <c r="K13" s="26">
        <v>81450</v>
      </c>
      <c r="L13" s="28">
        <v>3639.4</v>
      </c>
      <c r="M13" s="26">
        <v>140173</v>
      </c>
      <c r="N13" s="28">
        <v>177.8</v>
      </c>
      <c r="O13" s="26">
        <v>87</v>
      </c>
      <c r="P13" s="79">
        <v>87</v>
      </c>
    </row>
    <row r="14" spans="2:16">
      <c r="B14" s="25" t="s">
        <v>18</v>
      </c>
      <c r="C14" s="26">
        <v>22136</v>
      </c>
      <c r="D14" s="27">
        <v>41.5</v>
      </c>
      <c r="E14" s="26">
        <v>22935</v>
      </c>
      <c r="F14" s="27">
        <v>77.3</v>
      </c>
      <c r="G14" s="26">
        <v>3278</v>
      </c>
      <c r="H14" s="27">
        <v>6.1</v>
      </c>
      <c r="I14" s="26">
        <v>16910</v>
      </c>
      <c r="J14" s="27">
        <v>146.80000000000001</v>
      </c>
      <c r="K14" s="26">
        <v>24883</v>
      </c>
      <c r="L14" s="28">
        <v>1181.7</v>
      </c>
      <c r="M14" s="26">
        <v>45071</v>
      </c>
      <c r="N14" s="28">
        <v>59.4</v>
      </c>
      <c r="O14" s="26">
        <v>86</v>
      </c>
      <c r="P14" s="79">
        <v>86</v>
      </c>
    </row>
    <row r="15" spans="2:16">
      <c r="B15" s="29" t="s">
        <v>19</v>
      </c>
      <c r="C15" s="26">
        <v>12405</v>
      </c>
      <c r="D15" s="27">
        <v>25.3</v>
      </c>
      <c r="E15" s="26">
        <v>14781</v>
      </c>
      <c r="F15" s="27">
        <v>47.9</v>
      </c>
      <c r="G15" s="26">
        <v>5565</v>
      </c>
      <c r="H15" s="27">
        <v>10.5</v>
      </c>
      <c r="I15" s="26">
        <v>11107</v>
      </c>
      <c r="J15" s="27">
        <v>95.6</v>
      </c>
      <c r="K15" s="26">
        <v>10514</v>
      </c>
      <c r="L15" s="28">
        <v>476.2</v>
      </c>
      <c r="M15" s="26">
        <v>27186</v>
      </c>
      <c r="N15" s="28">
        <v>36.6</v>
      </c>
      <c r="O15" s="26">
        <v>79</v>
      </c>
      <c r="P15" s="82">
        <v>80</v>
      </c>
    </row>
    <row r="16" spans="2:16" ht="25.5">
      <c r="B16" s="29" t="s">
        <v>20</v>
      </c>
      <c r="C16" s="26">
        <v>1178</v>
      </c>
      <c r="D16" s="27">
        <v>2.1</v>
      </c>
      <c r="E16" s="26">
        <v>715</v>
      </c>
      <c r="F16" s="27">
        <v>2.4</v>
      </c>
      <c r="G16" s="26">
        <v>119</v>
      </c>
      <c r="H16" s="27">
        <v>0.2</v>
      </c>
      <c r="I16" s="26">
        <v>570</v>
      </c>
      <c r="J16" s="27">
        <v>4.8</v>
      </c>
      <c r="K16" s="26">
        <v>1204</v>
      </c>
      <c r="L16" s="28">
        <v>50.6</v>
      </c>
      <c r="M16" s="26">
        <v>1893</v>
      </c>
      <c r="N16" s="28">
        <v>2.2999999999999998</v>
      </c>
      <c r="O16" s="26">
        <v>88</v>
      </c>
      <c r="P16" s="79">
        <v>88</v>
      </c>
    </row>
    <row r="17" spans="2:16" ht="25.5">
      <c r="B17" s="29" t="s">
        <v>139</v>
      </c>
      <c r="C17" s="26">
        <v>2706</v>
      </c>
      <c r="D17" s="27">
        <v>5.3</v>
      </c>
      <c r="E17" s="26">
        <v>1989</v>
      </c>
      <c r="F17" s="27">
        <v>6.7</v>
      </c>
      <c r="G17" s="26">
        <v>356</v>
      </c>
      <c r="H17" s="27">
        <v>0.7</v>
      </c>
      <c r="I17" s="26">
        <v>1846</v>
      </c>
      <c r="J17" s="27">
        <v>15.6</v>
      </c>
      <c r="K17" s="26">
        <v>2493</v>
      </c>
      <c r="L17" s="28">
        <v>112.1</v>
      </c>
      <c r="M17" s="26">
        <v>4695</v>
      </c>
      <c r="N17" s="28">
        <v>6</v>
      </c>
      <c r="O17" s="26">
        <v>85</v>
      </c>
      <c r="P17" s="79">
        <v>86</v>
      </c>
    </row>
    <row r="18" spans="2:16">
      <c r="B18" s="29" t="s">
        <v>21</v>
      </c>
      <c r="C18" s="26">
        <v>6874</v>
      </c>
      <c r="D18" s="27">
        <v>12.6</v>
      </c>
      <c r="E18" s="26">
        <v>6594</v>
      </c>
      <c r="F18" s="27">
        <v>22.7</v>
      </c>
      <c r="G18" s="26">
        <v>557</v>
      </c>
      <c r="H18" s="27">
        <v>1</v>
      </c>
      <c r="I18" s="26">
        <v>4297</v>
      </c>
      <c r="J18" s="27">
        <v>37.1</v>
      </c>
      <c r="K18" s="26">
        <v>8614</v>
      </c>
      <c r="L18" s="28">
        <v>419.3</v>
      </c>
      <c r="M18" s="26">
        <v>13468</v>
      </c>
      <c r="N18" s="28">
        <v>17.600000000000001</v>
      </c>
      <c r="O18" s="26">
        <v>88</v>
      </c>
      <c r="P18" s="79">
        <v>87</v>
      </c>
    </row>
    <row r="19" spans="2:16" ht="25.5">
      <c r="B19" s="29" t="s">
        <v>140</v>
      </c>
      <c r="C19" s="26">
        <v>50</v>
      </c>
      <c r="D19" s="27">
        <v>0.2</v>
      </c>
      <c r="E19" s="26" t="s">
        <v>207</v>
      </c>
      <c r="F19" s="27" t="s">
        <v>208</v>
      </c>
      <c r="G19" s="26">
        <v>49</v>
      </c>
      <c r="H19" s="27">
        <v>0.1</v>
      </c>
      <c r="I19" s="26" t="s">
        <v>207</v>
      </c>
      <c r="J19" s="27" t="s">
        <v>209</v>
      </c>
      <c r="K19" s="26">
        <v>1</v>
      </c>
      <c r="L19" s="28" t="s">
        <v>210</v>
      </c>
      <c r="M19" s="26">
        <v>50</v>
      </c>
      <c r="N19" s="28">
        <v>0.1</v>
      </c>
      <c r="O19" s="26">
        <v>32</v>
      </c>
      <c r="P19" s="79">
        <v>32</v>
      </c>
    </row>
    <row r="20" spans="2:16" ht="25.5">
      <c r="B20" s="29" t="s">
        <v>22</v>
      </c>
      <c r="C20" s="26">
        <v>635</v>
      </c>
      <c r="D20" s="27">
        <v>1.8</v>
      </c>
      <c r="E20" s="26">
        <v>816</v>
      </c>
      <c r="F20" s="27">
        <v>2.2000000000000002</v>
      </c>
      <c r="G20" s="26">
        <v>1450</v>
      </c>
      <c r="H20" s="27">
        <v>2.5</v>
      </c>
      <c r="I20" s="26">
        <v>1</v>
      </c>
      <c r="J20" s="27" t="s">
        <v>209</v>
      </c>
      <c r="K20" s="26" t="s">
        <v>207</v>
      </c>
      <c r="L20" s="28" t="s">
        <v>210</v>
      </c>
      <c r="M20" s="26">
        <v>1451</v>
      </c>
      <c r="N20" s="28">
        <v>2</v>
      </c>
      <c r="O20" s="30" t="s">
        <v>27</v>
      </c>
      <c r="P20" s="124" t="s">
        <v>27</v>
      </c>
    </row>
    <row r="21" spans="2:16" ht="25.5">
      <c r="B21" s="29" t="s">
        <v>23</v>
      </c>
      <c r="C21" s="26">
        <v>806</v>
      </c>
      <c r="D21" s="27">
        <v>2.2000000000000002</v>
      </c>
      <c r="E21" s="26">
        <v>863</v>
      </c>
      <c r="F21" s="27">
        <v>2.5</v>
      </c>
      <c r="G21" s="26">
        <v>1317</v>
      </c>
      <c r="H21" s="27">
        <v>2.4</v>
      </c>
      <c r="I21" s="26">
        <v>281</v>
      </c>
      <c r="J21" s="27">
        <v>2.2999999999999998</v>
      </c>
      <c r="K21" s="26">
        <v>71</v>
      </c>
      <c r="L21" s="28">
        <v>3.1</v>
      </c>
      <c r="M21" s="26">
        <v>1669</v>
      </c>
      <c r="N21" s="28">
        <v>2.4</v>
      </c>
      <c r="O21" s="26">
        <v>38</v>
      </c>
      <c r="P21" s="79">
        <v>45</v>
      </c>
    </row>
    <row r="22" spans="2:16">
      <c r="B22" s="29" t="s">
        <v>24</v>
      </c>
      <c r="C22" s="26">
        <v>42090</v>
      </c>
      <c r="D22" s="27">
        <v>75.3</v>
      </c>
      <c r="E22" s="26">
        <v>33363</v>
      </c>
      <c r="F22" s="27">
        <v>111.6</v>
      </c>
      <c r="G22" s="26">
        <v>11619</v>
      </c>
      <c r="H22" s="27">
        <v>22.1</v>
      </c>
      <c r="I22" s="26">
        <v>21548</v>
      </c>
      <c r="J22" s="27">
        <v>184.2</v>
      </c>
      <c r="K22" s="26">
        <v>42286</v>
      </c>
      <c r="L22" s="28">
        <v>1773.6</v>
      </c>
      <c r="M22" s="26">
        <v>75453</v>
      </c>
      <c r="N22" s="28">
        <v>93.4</v>
      </c>
      <c r="O22" s="26">
        <v>87</v>
      </c>
      <c r="P22" s="79">
        <v>86</v>
      </c>
    </row>
    <row r="23" spans="2:16">
      <c r="B23" s="29" t="s">
        <v>25</v>
      </c>
      <c r="C23" s="26">
        <v>18800</v>
      </c>
      <c r="D23" s="27">
        <v>38.5</v>
      </c>
      <c r="E23" s="26">
        <v>26000</v>
      </c>
      <c r="F23" s="27">
        <v>85</v>
      </c>
      <c r="G23" s="26">
        <v>14559</v>
      </c>
      <c r="H23" s="27">
        <v>28</v>
      </c>
      <c r="I23" s="26">
        <v>13001</v>
      </c>
      <c r="J23" s="27">
        <v>112.3</v>
      </c>
      <c r="K23" s="26">
        <v>17240</v>
      </c>
      <c r="L23" s="28">
        <v>803.3</v>
      </c>
      <c r="M23" s="26">
        <v>44800</v>
      </c>
      <c r="N23" s="28">
        <v>61.8</v>
      </c>
      <c r="O23" s="26">
        <v>78</v>
      </c>
      <c r="P23" s="79">
        <v>78</v>
      </c>
    </row>
    <row r="24" spans="2:16">
      <c r="B24" s="25" t="s">
        <v>134</v>
      </c>
      <c r="C24" s="26">
        <v>19847</v>
      </c>
      <c r="D24" s="27">
        <v>36.5</v>
      </c>
      <c r="E24" s="26">
        <v>21444</v>
      </c>
      <c r="F24" s="27">
        <v>73</v>
      </c>
      <c r="G24" s="26">
        <v>2468</v>
      </c>
      <c r="H24" s="27">
        <v>4.5999999999999996</v>
      </c>
      <c r="I24" s="26">
        <v>14471</v>
      </c>
      <c r="J24" s="27">
        <v>126.4</v>
      </c>
      <c r="K24" s="26">
        <v>24352</v>
      </c>
      <c r="L24" s="28">
        <v>1181.5</v>
      </c>
      <c r="M24" s="26">
        <v>41291</v>
      </c>
      <c r="N24" s="28">
        <v>54.7</v>
      </c>
      <c r="O24" s="26">
        <v>87</v>
      </c>
      <c r="P24" s="79">
        <v>84</v>
      </c>
    </row>
    <row r="25" spans="2:16">
      <c r="B25" s="18"/>
      <c r="C25" s="17"/>
      <c r="D25" s="19"/>
      <c r="E25" s="17"/>
      <c r="F25" s="19"/>
      <c r="G25" s="17"/>
      <c r="H25" s="19"/>
      <c r="I25" s="17"/>
      <c r="J25" s="19"/>
      <c r="K25" s="17"/>
      <c r="L25" s="20"/>
      <c r="M25" s="17"/>
      <c r="N25" s="20"/>
      <c r="O25" s="17"/>
      <c r="P25" s="39"/>
    </row>
    <row r="26" spans="2:16" s="97" customFormat="1">
      <c r="B26" s="1" t="s">
        <v>242</v>
      </c>
      <c r="C26" s="17"/>
      <c r="D26" s="19"/>
      <c r="E26" s="17"/>
      <c r="F26" s="19"/>
      <c r="G26" s="17"/>
      <c r="H26" s="19"/>
      <c r="I26" s="17"/>
      <c r="J26" s="19"/>
      <c r="K26" s="17"/>
      <c r="L26" s="20"/>
      <c r="M26" s="17"/>
      <c r="N26" s="20"/>
      <c r="O26" s="17"/>
      <c r="P26" s="95"/>
    </row>
    <row r="27" spans="2:16" s="97" customFormat="1" ht="15.6" customHeight="1">
      <c r="B27" s="1" t="s">
        <v>244</v>
      </c>
    </row>
    <row r="28" spans="2:16">
      <c r="B28" s="1" t="s">
        <v>217</v>
      </c>
    </row>
    <row r="29" spans="2:16">
      <c r="B29" s="1" t="s">
        <v>237</v>
      </c>
    </row>
  </sheetData>
  <mergeCells count="6">
    <mergeCell ref="M4:O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0B3A-4604-494D-89A3-CD57EC57C3B0}">
  <dimension ref="A1:AD32"/>
  <sheetViews>
    <sheetView zoomScale="110" zoomScaleNormal="110" workbookViewId="0"/>
  </sheetViews>
  <sheetFormatPr baseColWidth="10" defaultColWidth="9.140625" defaultRowHeight="12.75"/>
  <cols>
    <col min="1" max="1" width="4.42578125" style="135" customWidth="1"/>
    <col min="2" max="2" width="44.42578125" style="135" customWidth="1"/>
    <col min="3" max="3" width="9.140625" style="135"/>
    <col min="4" max="4" width="8.85546875" style="135" bestFit="1" customWidth="1"/>
    <col min="5" max="5" width="9.140625" style="135"/>
    <col min="6" max="6" width="10.5703125" style="155" customWidth="1"/>
    <col min="7" max="7" width="5.42578125" style="135" bestFit="1" customWidth="1"/>
    <col min="8" max="8" width="8.5703125" style="135" bestFit="1" customWidth="1"/>
    <col min="9" max="9" width="5.42578125" style="135" bestFit="1" customWidth="1"/>
    <col min="10" max="10" width="9.140625" style="155"/>
    <col min="11" max="11" width="9.140625" style="137"/>
    <col min="12" max="16384" width="9.140625" style="135"/>
  </cols>
  <sheetData>
    <row r="1" spans="1:30">
      <c r="G1" s="155"/>
      <c r="H1" s="155"/>
      <c r="I1" s="155"/>
    </row>
    <row r="2" spans="1:30">
      <c r="B2" s="154" t="s">
        <v>229</v>
      </c>
      <c r="G2" s="155"/>
      <c r="H2" s="155"/>
      <c r="I2" s="155"/>
    </row>
    <row r="3" spans="1:30">
      <c r="B3" s="136"/>
      <c r="F3" s="157"/>
      <c r="G3" s="155"/>
      <c r="H3" s="155"/>
      <c r="I3" s="155"/>
    </row>
    <row r="4" spans="1:30">
      <c r="B4" s="138"/>
      <c r="C4" s="164" t="s">
        <v>147</v>
      </c>
      <c r="D4" s="165"/>
      <c r="E4" s="165"/>
      <c r="F4" s="166"/>
      <c r="G4" s="164" t="s">
        <v>268</v>
      </c>
      <c r="H4" s="165"/>
      <c r="I4" s="165"/>
      <c r="J4" s="166"/>
    </row>
    <row r="5" spans="1:30">
      <c r="B5" s="139"/>
      <c r="C5" s="140">
        <v>2021</v>
      </c>
      <c r="D5" s="141" t="s">
        <v>148</v>
      </c>
      <c r="E5" s="140">
        <v>2022</v>
      </c>
      <c r="F5" s="158" t="s">
        <v>149</v>
      </c>
      <c r="G5" s="140">
        <v>2021</v>
      </c>
      <c r="H5" s="141" t="s">
        <v>148</v>
      </c>
      <c r="I5" s="140">
        <v>2022</v>
      </c>
      <c r="J5" s="158" t="s">
        <v>149</v>
      </c>
    </row>
    <row r="6" spans="1:30">
      <c r="B6" s="138" t="s">
        <v>12</v>
      </c>
      <c r="C6" s="142">
        <v>170000</v>
      </c>
      <c r="D6" s="143">
        <v>172000</v>
      </c>
      <c r="E6" s="142">
        <v>172000</v>
      </c>
      <c r="F6" s="143">
        <v>172000</v>
      </c>
      <c r="G6" s="142">
        <v>243</v>
      </c>
      <c r="H6" s="143">
        <v>242</v>
      </c>
      <c r="I6" s="142">
        <v>242</v>
      </c>
      <c r="J6" s="143">
        <v>238</v>
      </c>
      <c r="K6" s="144"/>
    </row>
    <row r="7" spans="1:30">
      <c r="B7" s="145" t="s">
        <v>275</v>
      </c>
      <c r="C7" s="146">
        <v>17000</v>
      </c>
      <c r="D7" s="147">
        <v>17000</v>
      </c>
      <c r="E7" s="146">
        <v>17000</v>
      </c>
      <c r="F7" s="147">
        <v>17000</v>
      </c>
      <c r="G7" s="146">
        <v>24</v>
      </c>
      <c r="H7" s="147">
        <v>23</v>
      </c>
      <c r="I7" s="146">
        <v>23</v>
      </c>
      <c r="J7" s="147">
        <v>22.8</v>
      </c>
      <c r="K7" s="144"/>
    </row>
    <row r="8" spans="1:30">
      <c r="B8" s="145" t="s">
        <v>151</v>
      </c>
      <c r="C8" s="146">
        <v>13000</v>
      </c>
      <c r="D8" s="147">
        <v>13000</v>
      </c>
      <c r="E8" s="146">
        <v>13000</v>
      </c>
      <c r="F8" s="147">
        <v>13000</v>
      </c>
      <c r="G8" s="146">
        <v>18</v>
      </c>
      <c r="H8" s="147">
        <v>18</v>
      </c>
      <c r="I8" s="146">
        <v>18</v>
      </c>
      <c r="J8" s="147">
        <v>18.100000000000001</v>
      </c>
      <c r="K8" s="144"/>
    </row>
    <row r="9" spans="1:30">
      <c r="B9" s="145" t="s">
        <v>152</v>
      </c>
      <c r="C9" s="146">
        <v>30000</v>
      </c>
      <c r="D9" s="147">
        <v>31000</v>
      </c>
      <c r="E9" s="146">
        <v>31000</v>
      </c>
      <c r="F9" s="147">
        <v>31000</v>
      </c>
      <c r="G9" s="146">
        <v>45</v>
      </c>
      <c r="H9" s="147">
        <v>45</v>
      </c>
      <c r="I9" s="146">
        <v>45</v>
      </c>
      <c r="J9" s="147">
        <v>44.7</v>
      </c>
      <c r="K9" s="144"/>
    </row>
    <row r="10" spans="1:30">
      <c r="B10" s="145" t="s">
        <v>69</v>
      </c>
      <c r="C10" s="146">
        <v>13000</v>
      </c>
      <c r="D10" s="147">
        <v>13000</v>
      </c>
      <c r="E10" s="146">
        <v>13000</v>
      </c>
      <c r="F10" s="147">
        <v>13000</v>
      </c>
      <c r="G10" s="146">
        <v>15</v>
      </c>
      <c r="H10" s="147">
        <v>15</v>
      </c>
      <c r="I10" s="146">
        <v>16</v>
      </c>
      <c r="J10" s="147">
        <v>15.2</v>
      </c>
      <c r="K10" s="144"/>
    </row>
    <row r="11" spans="1:30">
      <c r="B11" s="138" t="s">
        <v>30</v>
      </c>
      <c r="C11" s="142">
        <v>24000</v>
      </c>
      <c r="D11" s="143">
        <v>26000</v>
      </c>
      <c r="E11" s="142">
        <v>26000</v>
      </c>
      <c r="F11" s="143">
        <v>25000</v>
      </c>
      <c r="G11" s="142">
        <v>31</v>
      </c>
      <c r="H11" s="143">
        <v>33</v>
      </c>
      <c r="I11" s="142">
        <v>32</v>
      </c>
      <c r="J11" s="143">
        <v>32</v>
      </c>
      <c r="K11" s="144"/>
    </row>
    <row r="12" spans="1:30">
      <c r="B12" s="145" t="s">
        <v>274</v>
      </c>
      <c r="C12" s="146">
        <v>12000</v>
      </c>
      <c r="D12" s="147">
        <v>12000</v>
      </c>
      <c r="E12" s="146">
        <v>12000</v>
      </c>
      <c r="F12" s="147">
        <v>12000</v>
      </c>
      <c r="G12" s="146">
        <v>17</v>
      </c>
      <c r="H12" s="147">
        <v>16</v>
      </c>
      <c r="I12" s="146">
        <v>16</v>
      </c>
      <c r="J12" s="147">
        <v>15.7</v>
      </c>
      <c r="K12" s="144"/>
    </row>
    <row r="13" spans="1:30" s="148" customFormat="1">
      <c r="A13" s="135"/>
      <c r="B13" s="145" t="s">
        <v>70</v>
      </c>
      <c r="C13" s="146">
        <v>11000</v>
      </c>
      <c r="D13" s="147">
        <v>13000</v>
      </c>
      <c r="E13" s="146">
        <v>13000</v>
      </c>
      <c r="F13" s="147">
        <v>13000</v>
      </c>
      <c r="G13" s="146">
        <v>14</v>
      </c>
      <c r="H13" s="147">
        <v>16</v>
      </c>
      <c r="I13" s="146">
        <v>16</v>
      </c>
      <c r="J13" s="147">
        <v>15.6</v>
      </c>
      <c r="K13" s="144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</row>
    <row r="14" spans="1:30">
      <c r="B14" s="138" t="s">
        <v>15</v>
      </c>
      <c r="C14" s="142">
        <v>24000</v>
      </c>
      <c r="D14" s="143">
        <v>26000</v>
      </c>
      <c r="E14" s="142">
        <v>26000</v>
      </c>
      <c r="F14" s="143">
        <v>25000</v>
      </c>
      <c r="G14" s="142">
        <v>30</v>
      </c>
      <c r="H14" s="143">
        <v>31</v>
      </c>
      <c r="I14" s="142">
        <v>31</v>
      </c>
      <c r="J14" s="143">
        <v>30</v>
      </c>
      <c r="K14" s="144"/>
    </row>
    <row r="15" spans="1:30">
      <c r="B15" s="138" t="s">
        <v>16</v>
      </c>
      <c r="C15" s="142">
        <v>36000</v>
      </c>
      <c r="D15" s="143">
        <v>38000</v>
      </c>
      <c r="E15" s="142">
        <v>38000</v>
      </c>
      <c r="F15" s="143">
        <v>37000</v>
      </c>
      <c r="G15" s="142">
        <v>46</v>
      </c>
      <c r="H15" s="143">
        <v>48</v>
      </c>
      <c r="I15" s="142">
        <v>48</v>
      </c>
      <c r="J15" s="143">
        <v>46.1</v>
      </c>
      <c r="K15" s="144"/>
    </row>
    <row r="16" spans="1:30">
      <c r="B16" s="138" t="s">
        <v>71</v>
      </c>
      <c r="C16" s="142">
        <v>138000</v>
      </c>
      <c r="D16" s="143">
        <v>141000</v>
      </c>
      <c r="E16" s="142">
        <v>140000</v>
      </c>
      <c r="F16" s="143">
        <v>138000</v>
      </c>
      <c r="G16" s="142">
        <v>178</v>
      </c>
      <c r="H16" s="143">
        <v>179</v>
      </c>
      <c r="I16" s="142">
        <v>178</v>
      </c>
      <c r="J16" s="143">
        <v>172</v>
      </c>
      <c r="K16" s="144"/>
    </row>
    <row r="17" spans="2:12">
      <c r="B17" s="145" t="s">
        <v>72</v>
      </c>
      <c r="C17" s="146">
        <v>82000</v>
      </c>
      <c r="D17" s="147">
        <v>83000</v>
      </c>
      <c r="E17" s="146">
        <v>83000</v>
      </c>
      <c r="F17" s="147">
        <v>81000</v>
      </c>
      <c r="G17" s="146">
        <v>107</v>
      </c>
      <c r="H17" s="147">
        <v>106</v>
      </c>
      <c r="I17" s="146">
        <v>107</v>
      </c>
      <c r="J17" s="147">
        <v>103</v>
      </c>
      <c r="K17" s="144"/>
    </row>
    <row r="18" spans="2:12">
      <c r="B18" s="145" t="s">
        <v>73</v>
      </c>
      <c r="C18" s="146">
        <v>31000</v>
      </c>
      <c r="D18" s="147">
        <v>32000</v>
      </c>
      <c r="E18" s="146">
        <v>32000</v>
      </c>
      <c r="F18" s="147">
        <v>31000</v>
      </c>
      <c r="G18" s="146">
        <v>40</v>
      </c>
      <c r="H18" s="147">
        <v>40</v>
      </c>
      <c r="I18" s="146">
        <v>40</v>
      </c>
      <c r="J18" s="147">
        <v>37.799999999999997</v>
      </c>
      <c r="K18" s="144"/>
    </row>
    <row r="19" spans="2:12">
      <c r="B19" s="145" t="s">
        <v>74</v>
      </c>
      <c r="C19" s="146">
        <v>25000</v>
      </c>
      <c r="D19" s="147">
        <v>26000</v>
      </c>
      <c r="E19" s="146">
        <v>25000</v>
      </c>
      <c r="F19" s="147">
        <v>26000</v>
      </c>
      <c r="G19" s="146">
        <v>31</v>
      </c>
      <c r="H19" s="147">
        <v>32</v>
      </c>
      <c r="I19" s="146">
        <v>32</v>
      </c>
      <c r="J19" s="147">
        <v>30.5</v>
      </c>
      <c r="K19" s="144"/>
    </row>
    <row r="20" spans="2:12">
      <c r="B20" s="138" t="s">
        <v>18</v>
      </c>
      <c r="C20" s="142">
        <v>36000</v>
      </c>
      <c r="D20" s="143">
        <v>45000</v>
      </c>
      <c r="E20" s="142">
        <v>45000</v>
      </c>
      <c r="F20" s="143">
        <v>47000</v>
      </c>
      <c r="G20" s="142">
        <v>49</v>
      </c>
      <c r="H20" s="143">
        <v>60</v>
      </c>
      <c r="I20" s="142">
        <v>59</v>
      </c>
      <c r="J20" s="143">
        <v>60.5</v>
      </c>
      <c r="K20" s="144"/>
    </row>
    <row r="21" spans="2:12">
      <c r="B21" s="145" t="s">
        <v>75</v>
      </c>
      <c r="C21" s="146">
        <v>10000</v>
      </c>
      <c r="D21" s="147">
        <v>16000</v>
      </c>
      <c r="E21" s="146">
        <v>16000</v>
      </c>
      <c r="F21" s="147">
        <v>17000</v>
      </c>
      <c r="G21" s="146">
        <v>14</v>
      </c>
      <c r="H21" s="147">
        <v>20</v>
      </c>
      <c r="I21" s="146">
        <v>20</v>
      </c>
      <c r="J21" s="147">
        <v>21.2</v>
      </c>
      <c r="K21" s="144"/>
    </row>
    <row r="22" spans="2:12">
      <c r="B22" s="145" t="s">
        <v>76</v>
      </c>
      <c r="C22" s="146">
        <v>10000</v>
      </c>
      <c r="D22" s="147">
        <v>12000</v>
      </c>
      <c r="E22" s="146">
        <v>11000</v>
      </c>
      <c r="F22" s="147">
        <v>12000</v>
      </c>
      <c r="G22" s="146">
        <v>14</v>
      </c>
      <c r="H22" s="147">
        <v>16</v>
      </c>
      <c r="I22" s="146">
        <v>16</v>
      </c>
      <c r="J22" s="147">
        <v>16</v>
      </c>
      <c r="K22" s="144"/>
    </row>
    <row r="23" spans="2:12">
      <c r="B23" s="145" t="s">
        <v>77</v>
      </c>
      <c r="C23" s="146">
        <v>16000</v>
      </c>
      <c r="D23" s="147">
        <v>18000</v>
      </c>
      <c r="E23" s="146">
        <v>18000</v>
      </c>
      <c r="F23" s="147">
        <v>18000</v>
      </c>
      <c r="G23" s="146">
        <v>21</v>
      </c>
      <c r="H23" s="147">
        <v>24</v>
      </c>
      <c r="I23" s="146">
        <v>23</v>
      </c>
      <c r="J23" s="147">
        <v>23</v>
      </c>
      <c r="K23" s="144"/>
    </row>
    <row r="24" spans="2:12">
      <c r="B24" s="138" t="s">
        <v>19</v>
      </c>
      <c r="C24" s="142">
        <v>26000</v>
      </c>
      <c r="D24" s="143">
        <v>27000</v>
      </c>
      <c r="E24" s="142">
        <v>27000</v>
      </c>
      <c r="F24" s="143">
        <v>27000</v>
      </c>
      <c r="G24" s="142">
        <v>35</v>
      </c>
      <c r="H24" s="143">
        <v>37</v>
      </c>
      <c r="I24" s="142">
        <v>37</v>
      </c>
      <c r="J24" s="143">
        <v>36</v>
      </c>
      <c r="K24" s="144"/>
    </row>
    <row r="25" spans="2:12">
      <c r="B25" s="138" t="s">
        <v>21</v>
      </c>
      <c r="C25" s="142">
        <v>13000</v>
      </c>
      <c r="D25" s="143">
        <v>13000</v>
      </c>
      <c r="E25" s="142">
        <v>13000</v>
      </c>
      <c r="F25" s="143">
        <v>13000</v>
      </c>
      <c r="G25" s="142">
        <v>17</v>
      </c>
      <c r="H25" s="143">
        <v>17</v>
      </c>
      <c r="I25" s="142">
        <v>18</v>
      </c>
      <c r="J25" s="143">
        <v>16.7</v>
      </c>
      <c r="K25" s="144"/>
    </row>
    <row r="26" spans="2:12">
      <c r="B26" s="138" t="s">
        <v>150</v>
      </c>
      <c r="C26" s="142">
        <v>61000</v>
      </c>
      <c r="D26" s="143">
        <v>41000</v>
      </c>
      <c r="E26" s="142">
        <v>41000</v>
      </c>
      <c r="F26" s="143">
        <v>14000</v>
      </c>
      <c r="G26" s="142">
        <v>83</v>
      </c>
      <c r="H26" s="143">
        <v>54</v>
      </c>
      <c r="I26" s="142">
        <v>55</v>
      </c>
      <c r="J26" s="143">
        <v>18.100000000000001</v>
      </c>
      <c r="K26" s="144"/>
      <c r="L26" s="149"/>
    </row>
    <row r="28" spans="2:12">
      <c r="B28" s="135" t="s">
        <v>178</v>
      </c>
    </row>
    <row r="29" spans="2:12" ht="28.5" customHeight="1">
      <c r="B29" s="167" t="s">
        <v>269</v>
      </c>
      <c r="C29" s="167"/>
      <c r="D29" s="167"/>
      <c r="E29" s="167"/>
      <c r="F29" s="167"/>
      <c r="G29" s="167"/>
      <c r="H29" s="167"/>
      <c r="I29" s="167"/>
    </row>
    <row r="30" spans="2:12">
      <c r="B30" s="156" t="s">
        <v>259</v>
      </c>
      <c r="C30" s="150"/>
      <c r="D30" s="150"/>
      <c r="E30" s="150"/>
      <c r="G30" s="150"/>
      <c r="H30" s="150"/>
      <c r="I30" s="150"/>
    </row>
    <row r="31" spans="2:12">
      <c r="B31" s="135" t="s">
        <v>257</v>
      </c>
      <c r="C31" s="150"/>
      <c r="D31" s="150"/>
      <c r="E31" s="150"/>
      <c r="G31" s="150"/>
      <c r="H31" s="150"/>
      <c r="I31" s="150"/>
    </row>
    <row r="32" spans="2:12">
      <c r="B32" s="151" t="s">
        <v>258</v>
      </c>
      <c r="C32" s="152"/>
      <c r="D32" s="152"/>
      <c r="E32" s="152"/>
      <c r="F32" s="159"/>
      <c r="G32" s="152"/>
      <c r="H32" s="153"/>
      <c r="I32" s="153"/>
    </row>
  </sheetData>
  <mergeCells count="3">
    <mergeCell ref="C4:F4"/>
    <mergeCell ref="G4:J4"/>
    <mergeCell ref="B29:I29"/>
  </mergeCells>
  <pageMargins left="0.70078740157480324" right="0.70078740157480324" top="0.75196850393700787" bottom="0.75196850393700787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40"/>
  <sheetViews>
    <sheetView zoomScaleNormal="100" workbookViewId="0"/>
  </sheetViews>
  <sheetFormatPr baseColWidth="10" defaultColWidth="11.42578125" defaultRowHeight="12.75"/>
  <cols>
    <col min="1" max="1" width="3.140625" style="40" customWidth="1"/>
    <col min="2" max="2" width="13.140625" style="40" customWidth="1"/>
    <col min="3" max="3" width="33" style="40" customWidth="1"/>
    <col min="4" max="16384" width="11.42578125" style="40"/>
  </cols>
  <sheetData>
    <row r="2" spans="2:13">
      <c r="B2" s="41" t="s">
        <v>245</v>
      </c>
    </row>
    <row r="3" spans="2:13">
      <c r="M3" s="41"/>
    </row>
    <row r="5" spans="2:13">
      <c r="B5" s="57" t="s">
        <v>166</v>
      </c>
      <c r="C5" s="57" t="s">
        <v>7</v>
      </c>
      <c r="D5" s="56" t="s">
        <v>31</v>
      </c>
      <c r="E5" s="56" t="s">
        <v>32</v>
      </c>
      <c r="F5" s="56" t="s">
        <v>33</v>
      </c>
      <c r="G5" s="56" t="s">
        <v>34</v>
      </c>
      <c r="H5" s="56" t="s">
        <v>35</v>
      </c>
      <c r="I5" s="56" t="s">
        <v>36</v>
      </c>
      <c r="J5" s="56" t="s">
        <v>37</v>
      </c>
      <c r="K5" s="56" t="s">
        <v>38</v>
      </c>
    </row>
    <row r="6" spans="2:13">
      <c r="B6" s="57" t="s">
        <v>39</v>
      </c>
      <c r="C6" s="44" t="s">
        <v>40</v>
      </c>
      <c r="D6" s="44">
        <v>13.9</v>
      </c>
      <c r="E6" s="44">
        <v>14.4</v>
      </c>
      <c r="F6" s="44">
        <v>13.8</v>
      </c>
      <c r="G6" s="44">
        <v>12.2</v>
      </c>
      <c r="H6" s="44">
        <v>11.9</v>
      </c>
      <c r="I6" s="44">
        <v>11.3</v>
      </c>
      <c r="J6" s="44">
        <v>11.6</v>
      </c>
      <c r="K6" s="44">
        <v>12.8</v>
      </c>
    </row>
    <row r="7" spans="2:13">
      <c r="B7" s="57" t="s">
        <v>39</v>
      </c>
      <c r="C7" s="44" t="s">
        <v>43</v>
      </c>
      <c r="D7" s="44">
        <v>4.5999999999999996</v>
      </c>
      <c r="E7" s="44">
        <v>4.5</v>
      </c>
      <c r="F7" s="44">
        <v>4.4000000000000004</v>
      </c>
      <c r="G7" s="44">
        <v>3.9</v>
      </c>
      <c r="H7" s="44">
        <v>3.7</v>
      </c>
      <c r="I7" s="44">
        <v>3</v>
      </c>
      <c r="J7" s="44">
        <v>3.4</v>
      </c>
      <c r="K7" s="44">
        <v>3.6</v>
      </c>
    </row>
    <row r="8" spans="2:13">
      <c r="B8" s="57" t="s">
        <v>39</v>
      </c>
      <c r="C8" s="44" t="s">
        <v>44</v>
      </c>
      <c r="D8" s="44">
        <v>5</v>
      </c>
      <c r="E8" s="44">
        <v>5.3</v>
      </c>
      <c r="F8" s="44">
        <v>5.3</v>
      </c>
      <c r="G8" s="44">
        <v>4.7</v>
      </c>
      <c r="H8" s="44">
        <v>4.9000000000000004</v>
      </c>
      <c r="I8" s="44">
        <v>4.7</v>
      </c>
      <c r="J8" s="44">
        <v>4.8</v>
      </c>
      <c r="K8" s="44">
        <v>5.4</v>
      </c>
    </row>
    <row r="9" spans="2:13">
      <c r="B9" s="57" t="s">
        <v>39</v>
      </c>
      <c r="C9" s="44" t="s">
        <v>45</v>
      </c>
      <c r="D9" s="44">
        <v>1.7</v>
      </c>
      <c r="E9" s="44">
        <v>1.8</v>
      </c>
      <c r="F9" s="44">
        <v>1.6</v>
      </c>
      <c r="G9" s="44">
        <v>1.6</v>
      </c>
      <c r="H9" s="44">
        <v>1.5</v>
      </c>
      <c r="I9" s="44">
        <v>1.5</v>
      </c>
      <c r="J9" s="44">
        <v>1.4</v>
      </c>
      <c r="K9" s="44">
        <v>1.5</v>
      </c>
    </row>
    <row r="10" spans="2:13">
      <c r="B10" s="57" t="s">
        <v>4</v>
      </c>
      <c r="C10" s="44" t="s">
        <v>40</v>
      </c>
      <c r="D10" s="44">
        <v>79.599999999999994</v>
      </c>
      <c r="E10" s="44">
        <v>75</v>
      </c>
      <c r="F10" s="44">
        <v>76.400000000000006</v>
      </c>
      <c r="G10" s="44">
        <v>70.900000000000006</v>
      </c>
      <c r="H10" s="44">
        <v>71</v>
      </c>
      <c r="I10" s="44">
        <v>71.099999999999994</v>
      </c>
      <c r="J10" s="44">
        <v>73.5</v>
      </c>
      <c r="K10" s="44">
        <v>81.900000000000006</v>
      </c>
    </row>
    <row r="11" spans="2:13">
      <c r="B11" s="57" t="s">
        <v>4</v>
      </c>
      <c r="C11" s="44" t="s">
        <v>43</v>
      </c>
      <c r="D11" s="44">
        <v>6.2</v>
      </c>
      <c r="E11" s="44">
        <v>6.3</v>
      </c>
      <c r="F11" s="44">
        <v>5.8</v>
      </c>
      <c r="G11" s="44">
        <v>4.8</v>
      </c>
      <c r="H11" s="44">
        <v>4.5999999999999996</v>
      </c>
      <c r="I11" s="44">
        <v>4.0999999999999996</v>
      </c>
      <c r="J11" s="44">
        <v>4.3</v>
      </c>
      <c r="K11" s="44">
        <v>4.4000000000000004</v>
      </c>
    </row>
    <row r="12" spans="2:13">
      <c r="B12" s="57" t="s">
        <v>4</v>
      </c>
      <c r="C12" s="44" t="s">
        <v>44</v>
      </c>
      <c r="D12" s="44">
        <v>41.7</v>
      </c>
      <c r="E12" s="44">
        <v>39.5</v>
      </c>
      <c r="F12" s="44">
        <v>40</v>
      </c>
      <c r="G12" s="44">
        <v>36.1</v>
      </c>
      <c r="H12" s="44">
        <v>37.700000000000003</v>
      </c>
      <c r="I12" s="44">
        <v>38.200000000000003</v>
      </c>
      <c r="J12" s="44">
        <v>38.799999999999997</v>
      </c>
      <c r="K12" s="44">
        <v>42.5</v>
      </c>
    </row>
    <row r="13" spans="2:13">
      <c r="B13" s="57" t="s">
        <v>4</v>
      </c>
      <c r="C13" s="44" t="s">
        <v>45</v>
      </c>
      <c r="D13" s="44">
        <v>22.8</v>
      </c>
      <c r="E13" s="44">
        <v>21.9</v>
      </c>
      <c r="F13" s="44">
        <v>23.3</v>
      </c>
      <c r="G13" s="44">
        <v>23.4</v>
      </c>
      <c r="H13" s="44">
        <v>23.1</v>
      </c>
      <c r="I13" s="44">
        <v>23</v>
      </c>
      <c r="J13" s="44">
        <v>24.3</v>
      </c>
      <c r="K13" s="44">
        <v>27.9</v>
      </c>
    </row>
    <row r="14" spans="2:13">
      <c r="B14" s="57" t="s">
        <v>155</v>
      </c>
      <c r="C14" s="44" t="s">
        <v>40</v>
      </c>
      <c r="D14" s="44">
        <v>686.4</v>
      </c>
      <c r="E14" s="44">
        <v>638.79999999999995</v>
      </c>
      <c r="F14" s="44">
        <v>642.1</v>
      </c>
      <c r="G14" s="44">
        <v>633.9</v>
      </c>
      <c r="H14" s="44">
        <v>647.5</v>
      </c>
      <c r="I14" s="44">
        <v>641.29999999999995</v>
      </c>
      <c r="J14" s="44">
        <v>672</v>
      </c>
      <c r="K14" s="44">
        <v>727</v>
      </c>
    </row>
    <row r="15" spans="2:13">
      <c r="B15" s="57" t="s">
        <v>155</v>
      </c>
      <c r="C15" s="44" t="s">
        <v>43</v>
      </c>
      <c r="D15" s="44">
        <v>11.6</v>
      </c>
      <c r="E15" s="44">
        <v>10.4</v>
      </c>
      <c r="F15" s="44">
        <v>9.5</v>
      </c>
      <c r="G15" s="44">
        <v>9.1999999999999993</v>
      </c>
      <c r="H15" s="44">
        <v>9.6999999999999993</v>
      </c>
      <c r="I15" s="44">
        <v>6.6</v>
      </c>
      <c r="J15" s="44">
        <v>7.7</v>
      </c>
      <c r="K15" s="44">
        <v>7.5</v>
      </c>
    </row>
    <row r="16" spans="2:13">
      <c r="B16" s="57" t="s">
        <v>155</v>
      </c>
      <c r="C16" s="44" t="s">
        <v>44</v>
      </c>
      <c r="D16" s="44">
        <v>390.9</v>
      </c>
      <c r="E16" s="44">
        <v>356.3</v>
      </c>
      <c r="F16" s="44">
        <v>357.9</v>
      </c>
      <c r="G16" s="44">
        <v>331.7</v>
      </c>
      <c r="H16" s="44">
        <v>347.3</v>
      </c>
      <c r="I16" s="44">
        <v>346.5</v>
      </c>
      <c r="J16" s="44">
        <v>349.8</v>
      </c>
      <c r="K16" s="44">
        <v>375.7</v>
      </c>
    </row>
    <row r="17" spans="2:13">
      <c r="B17" s="57" t="s">
        <v>155</v>
      </c>
      <c r="C17" s="44" t="s">
        <v>45</v>
      </c>
      <c r="D17" s="44">
        <v>248</v>
      </c>
      <c r="E17" s="44">
        <v>242.2</v>
      </c>
      <c r="F17" s="44">
        <v>248.2</v>
      </c>
      <c r="G17" s="44">
        <v>270.60000000000002</v>
      </c>
      <c r="H17" s="44">
        <v>271.10000000000002</v>
      </c>
      <c r="I17" s="44">
        <v>267.8</v>
      </c>
      <c r="J17" s="44">
        <v>291.3</v>
      </c>
      <c r="K17" s="44">
        <v>321.8</v>
      </c>
    </row>
    <row r="19" spans="2:13">
      <c r="B19" s="40" t="s">
        <v>246</v>
      </c>
    </row>
    <row r="20" spans="2:13">
      <c r="B20" s="40" t="s">
        <v>217</v>
      </c>
    </row>
    <row r="21" spans="2:13">
      <c r="B21" s="1" t="s">
        <v>237</v>
      </c>
    </row>
    <row r="22" spans="2:13">
      <c r="M22" s="41"/>
    </row>
    <row r="40" spans="13:13">
      <c r="M40" s="4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17"/>
  <sheetViews>
    <sheetView zoomScaleNormal="100" workbookViewId="0">
      <selection activeCell="K4" sqref="K4:N4"/>
    </sheetView>
  </sheetViews>
  <sheetFormatPr baseColWidth="10" defaultColWidth="10.85546875" defaultRowHeight="12.75"/>
  <cols>
    <col min="1" max="1" width="3.5703125" style="12" customWidth="1"/>
    <col min="2" max="2" width="51.28515625" style="12" bestFit="1" customWidth="1"/>
    <col min="3" max="3" width="13.140625" style="12" customWidth="1"/>
    <col min="4" max="4" width="11.7109375" style="12" customWidth="1"/>
    <col min="5" max="6" width="10.85546875" style="12"/>
    <col min="7" max="8" width="11.5703125" style="12" customWidth="1"/>
    <col min="9" max="10" width="10.85546875" style="12"/>
    <col min="11" max="11" width="11.7109375" style="12" customWidth="1"/>
    <col min="12" max="12" width="12" style="12" customWidth="1"/>
    <col min="13" max="16384" width="10.85546875" style="12"/>
  </cols>
  <sheetData>
    <row r="2" spans="2:14">
      <c r="B2" s="99" t="s">
        <v>224</v>
      </c>
    </row>
    <row r="4" spans="2:14">
      <c r="B4" s="46" t="s">
        <v>127</v>
      </c>
      <c r="C4" s="168" t="s">
        <v>128</v>
      </c>
      <c r="D4" s="168"/>
      <c r="E4" s="168"/>
      <c r="F4" s="168"/>
      <c r="G4" s="169" t="s">
        <v>270</v>
      </c>
      <c r="H4" s="169"/>
      <c r="I4" s="169"/>
      <c r="J4" s="169"/>
      <c r="K4" s="170" t="s">
        <v>272</v>
      </c>
      <c r="L4" s="170"/>
      <c r="M4" s="170"/>
      <c r="N4" s="170"/>
    </row>
    <row r="5" spans="2:14" ht="38.25">
      <c r="B5" s="46"/>
      <c r="C5" s="47" t="s">
        <v>157</v>
      </c>
      <c r="D5" s="47" t="s">
        <v>158</v>
      </c>
      <c r="E5" s="48" t="s">
        <v>28</v>
      </c>
      <c r="F5" s="161" t="s">
        <v>271</v>
      </c>
      <c r="G5" s="47" t="s">
        <v>157</v>
      </c>
      <c r="H5" s="47" t="s">
        <v>158</v>
      </c>
      <c r="I5" s="48" t="s">
        <v>28</v>
      </c>
      <c r="J5" s="161" t="s">
        <v>271</v>
      </c>
      <c r="K5" s="47" t="s">
        <v>157</v>
      </c>
      <c r="L5" s="47" t="s">
        <v>158</v>
      </c>
      <c r="M5" s="48" t="s">
        <v>28</v>
      </c>
      <c r="N5" s="161" t="s">
        <v>271</v>
      </c>
    </row>
    <row r="6" spans="2:14">
      <c r="B6" s="48" t="s">
        <v>129</v>
      </c>
      <c r="C6" s="48">
        <v>1.7</v>
      </c>
      <c r="D6" s="48">
        <v>7.8</v>
      </c>
      <c r="E6" s="48">
        <v>17.399999999999999</v>
      </c>
      <c r="F6" s="48">
        <v>13.1</v>
      </c>
      <c r="G6" s="48">
        <v>1.7</v>
      </c>
      <c r="H6" s="48">
        <v>8.6</v>
      </c>
      <c r="I6" s="48">
        <v>18.5</v>
      </c>
      <c r="J6" s="48">
        <v>14.9</v>
      </c>
      <c r="K6" s="48">
        <f t="shared" ref="K6:N12" si="0">G6-C6</f>
        <v>0</v>
      </c>
      <c r="L6" s="48">
        <f t="shared" si="0"/>
        <v>0.79999999999999982</v>
      </c>
      <c r="M6" s="48">
        <f t="shared" si="0"/>
        <v>1.1000000000000014</v>
      </c>
      <c r="N6" s="48">
        <f t="shared" si="0"/>
        <v>1.8000000000000007</v>
      </c>
    </row>
    <row r="7" spans="2:14">
      <c r="B7" s="48" t="s">
        <v>25</v>
      </c>
      <c r="C7" s="48">
        <v>3.1</v>
      </c>
      <c r="D7" s="48">
        <v>19.600000000000001</v>
      </c>
      <c r="E7" s="48">
        <v>18.399999999999999</v>
      </c>
      <c r="F7" s="48">
        <v>5.3</v>
      </c>
      <c r="G7" s="48">
        <v>3.2</v>
      </c>
      <c r="H7" s="48">
        <v>21.3</v>
      </c>
      <c r="I7" s="48">
        <v>20.100000000000001</v>
      </c>
      <c r="J7" s="48">
        <v>5.8</v>
      </c>
      <c r="K7" s="48">
        <f t="shared" si="0"/>
        <v>0.10000000000000009</v>
      </c>
      <c r="L7" s="48">
        <f t="shared" si="0"/>
        <v>1.6999999999999993</v>
      </c>
      <c r="M7" s="48">
        <f t="shared" si="0"/>
        <v>1.7000000000000028</v>
      </c>
      <c r="N7" s="48">
        <f t="shared" si="0"/>
        <v>0.5</v>
      </c>
    </row>
    <row r="8" spans="2:14">
      <c r="B8" s="48" t="s">
        <v>71</v>
      </c>
      <c r="C8" s="48">
        <v>15</v>
      </c>
      <c r="D8" s="48">
        <v>76.599999999999994</v>
      </c>
      <c r="E8" s="48">
        <v>48.7</v>
      </c>
      <c r="F8" s="48">
        <v>31.8</v>
      </c>
      <c r="G8" s="48">
        <v>14.4</v>
      </c>
      <c r="H8" s="48">
        <v>75.599999999999994</v>
      </c>
      <c r="I8" s="48">
        <v>48.5</v>
      </c>
      <c r="J8" s="48">
        <v>33.6</v>
      </c>
      <c r="K8" s="48">
        <f t="shared" si="0"/>
        <v>-0.59999999999999964</v>
      </c>
      <c r="L8" s="48">
        <f t="shared" si="0"/>
        <v>-1</v>
      </c>
      <c r="M8" s="48">
        <f t="shared" si="0"/>
        <v>-0.20000000000000284</v>
      </c>
      <c r="N8" s="48">
        <f t="shared" si="0"/>
        <v>1.8000000000000007</v>
      </c>
    </row>
    <row r="9" spans="2:14">
      <c r="B9" s="48" t="s">
        <v>18</v>
      </c>
      <c r="C9" s="48">
        <v>5.0999999999999996</v>
      </c>
      <c r="D9" s="48">
        <v>27.8</v>
      </c>
      <c r="E9" s="48">
        <v>8.6</v>
      </c>
      <c r="F9" s="48">
        <v>7.5</v>
      </c>
      <c r="G9" s="48">
        <v>5.9</v>
      </c>
      <c r="H9" s="48">
        <v>33.799999999999997</v>
      </c>
      <c r="I9" s="48">
        <v>9.5</v>
      </c>
      <c r="J9" s="48">
        <v>9.6</v>
      </c>
      <c r="K9" s="48">
        <f t="shared" si="0"/>
        <v>0.80000000000000071</v>
      </c>
      <c r="L9" s="48">
        <f t="shared" si="0"/>
        <v>5.9999999999999964</v>
      </c>
      <c r="M9" s="48">
        <f t="shared" si="0"/>
        <v>0.90000000000000036</v>
      </c>
      <c r="N9" s="48">
        <f t="shared" si="0"/>
        <v>2.0999999999999996</v>
      </c>
    </row>
    <row r="10" spans="2:14">
      <c r="B10" s="48" t="s">
        <v>30</v>
      </c>
      <c r="C10" s="48">
        <v>2.4</v>
      </c>
      <c r="D10" s="48">
        <v>11.1</v>
      </c>
      <c r="E10" s="48">
        <v>10.4</v>
      </c>
      <c r="F10" s="48">
        <v>6.5</v>
      </c>
      <c r="G10" s="48">
        <v>2.4</v>
      </c>
      <c r="H10" s="48">
        <v>11.8</v>
      </c>
      <c r="I10" s="48">
        <v>10.4</v>
      </c>
      <c r="J10" s="48">
        <v>7.1</v>
      </c>
      <c r="K10" s="48">
        <f t="shared" si="0"/>
        <v>0</v>
      </c>
      <c r="L10" s="48">
        <f t="shared" si="0"/>
        <v>0.70000000000000107</v>
      </c>
      <c r="M10" s="48">
        <f t="shared" si="0"/>
        <v>0</v>
      </c>
      <c r="N10" s="48">
        <f t="shared" si="0"/>
        <v>0.59999999999999964</v>
      </c>
    </row>
    <row r="11" spans="2:14">
      <c r="B11" s="48" t="s">
        <v>12</v>
      </c>
      <c r="C11" s="48">
        <v>52.5</v>
      </c>
      <c r="D11" s="48">
        <v>116.9</v>
      </c>
      <c r="E11" s="48">
        <v>53</v>
      </c>
      <c r="F11" s="48">
        <v>18.7</v>
      </c>
      <c r="G11" s="48">
        <v>52.5</v>
      </c>
      <c r="H11" s="48">
        <v>117.8</v>
      </c>
      <c r="I11" s="48">
        <v>50.3</v>
      </c>
      <c r="J11" s="48">
        <v>19.2</v>
      </c>
      <c r="K11" s="48">
        <f t="shared" si="0"/>
        <v>0</v>
      </c>
      <c r="L11" s="48">
        <f t="shared" si="0"/>
        <v>0.89999999999999147</v>
      </c>
      <c r="M11" s="48">
        <f t="shared" si="0"/>
        <v>-2.7000000000000028</v>
      </c>
      <c r="N11" s="48">
        <f t="shared" si="0"/>
        <v>0.5</v>
      </c>
    </row>
    <row r="12" spans="2:14">
      <c r="B12" s="48" t="s">
        <v>150</v>
      </c>
      <c r="C12" s="48">
        <v>11.1</v>
      </c>
      <c r="D12" s="48">
        <v>56.4</v>
      </c>
      <c r="E12" s="48">
        <v>4.5</v>
      </c>
      <c r="F12" s="48">
        <v>10.3</v>
      </c>
      <c r="G12" s="48">
        <v>5.9</v>
      </c>
      <c r="H12" s="48">
        <v>35.200000000000003</v>
      </c>
      <c r="I12" s="48">
        <v>4.2</v>
      </c>
      <c r="J12" s="48">
        <v>9.1</v>
      </c>
      <c r="K12" s="48">
        <f t="shared" si="0"/>
        <v>-5.1999999999999993</v>
      </c>
      <c r="L12" s="48">
        <f t="shared" si="0"/>
        <v>-21.199999999999996</v>
      </c>
      <c r="M12" s="48">
        <f t="shared" si="0"/>
        <v>-0.29999999999999982</v>
      </c>
      <c r="N12" s="48">
        <f t="shared" si="0"/>
        <v>-1.2000000000000011</v>
      </c>
    </row>
    <row r="13" spans="2:14">
      <c r="B13" s="48" t="s">
        <v>10</v>
      </c>
      <c r="C13" s="48">
        <v>104.9</v>
      </c>
      <c r="D13" s="48">
        <v>396.5</v>
      </c>
      <c r="E13" s="48">
        <v>212.4</v>
      </c>
      <c r="F13" s="48">
        <v>141.6</v>
      </c>
      <c r="G13" s="48">
        <v>99.8</v>
      </c>
      <c r="H13" s="48">
        <v>388.1</v>
      </c>
      <c r="I13" s="48">
        <v>214.2</v>
      </c>
      <c r="J13" s="48">
        <v>151.80000000000001</v>
      </c>
      <c r="K13" s="48">
        <f>G13-C13</f>
        <v>-5.1000000000000085</v>
      </c>
      <c r="L13" s="48">
        <f>H13-D13</f>
        <v>-8.3999999999999773</v>
      </c>
      <c r="M13" s="48">
        <f>I13-E13</f>
        <v>1.7999999999999829</v>
      </c>
      <c r="N13" s="48">
        <f>J13-F13</f>
        <v>10.200000000000017</v>
      </c>
    </row>
    <row r="15" spans="2:14">
      <c r="B15" s="12" t="s">
        <v>247</v>
      </c>
    </row>
    <row r="16" spans="2:14">
      <c r="B16" s="5" t="s">
        <v>218</v>
      </c>
    </row>
    <row r="17" spans="2:2">
      <c r="B17" s="1" t="s">
        <v>237</v>
      </c>
    </row>
  </sheetData>
  <mergeCells count="3">
    <mergeCell ref="C4:F4"/>
    <mergeCell ref="G4:J4"/>
    <mergeCell ref="K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6"/>
  <sheetViews>
    <sheetView topLeftCell="L1" zoomScaleNormal="100" workbookViewId="0">
      <selection activeCell="P13" sqref="P13"/>
    </sheetView>
  </sheetViews>
  <sheetFormatPr baseColWidth="10" defaultColWidth="11.42578125" defaultRowHeight="12.75"/>
  <cols>
    <col min="1" max="1" width="3.42578125" style="97" customWidth="1"/>
    <col min="2" max="2" width="11.42578125" style="97"/>
    <col min="3" max="3" width="34.28515625" style="97" customWidth="1"/>
    <col min="4" max="4" width="30.42578125" style="97" customWidth="1"/>
    <col min="5" max="5" width="35.140625" style="97" customWidth="1"/>
    <col min="6" max="7" width="20.42578125" style="97" customWidth="1"/>
    <col min="8" max="8" width="11.42578125" style="97" customWidth="1"/>
    <col min="9" max="9" width="11.42578125" style="97"/>
    <col min="10" max="12" width="23.5703125" style="97" customWidth="1"/>
    <col min="13" max="13" width="17.140625" style="97" customWidth="1"/>
    <col min="14" max="14" width="15.85546875" style="97" bestFit="1" customWidth="1"/>
    <col min="15" max="15" width="20.5703125" style="97" customWidth="1"/>
    <col min="16" max="16" width="26.42578125" style="97" customWidth="1"/>
    <col min="17" max="17" width="17.7109375" style="97" customWidth="1"/>
    <col min="18" max="16384" width="11.42578125" style="97"/>
  </cols>
  <sheetData>
    <row r="2" spans="2:19">
      <c r="B2" s="98" t="s">
        <v>225</v>
      </c>
      <c r="P2" s="95"/>
      <c r="Q2" s="95"/>
      <c r="R2" s="95"/>
      <c r="S2" s="95"/>
    </row>
    <row r="3" spans="2:19">
      <c r="B3" s="98"/>
      <c r="O3" s="104"/>
      <c r="P3" s="95"/>
      <c r="Q3" s="95"/>
      <c r="R3" s="95"/>
      <c r="S3" s="95"/>
    </row>
    <row r="4" spans="2:19">
      <c r="B4" s="100"/>
      <c r="C4" s="171" t="s">
        <v>1</v>
      </c>
      <c r="D4" s="172"/>
      <c r="E4" s="172"/>
      <c r="F4" s="172"/>
      <c r="G4" s="173"/>
      <c r="H4" s="174" t="s">
        <v>2</v>
      </c>
      <c r="I4" s="172"/>
      <c r="J4" s="172"/>
      <c r="K4" s="172"/>
      <c r="L4" s="173"/>
      <c r="M4" s="174" t="s">
        <v>6</v>
      </c>
      <c r="N4" s="172"/>
      <c r="O4" s="172"/>
      <c r="P4" s="172"/>
      <c r="Q4" s="175"/>
      <c r="R4" s="95"/>
      <c r="S4" s="95"/>
    </row>
    <row r="5" spans="2:19" ht="89.25">
      <c r="B5" s="100" t="s">
        <v>46</v>
      </c>
      <c r="C5" s="102" t="s">
        <v>159</v>
      </c>
      <c r="D5" s="102" t="s">
        <v>160</v>
      </c>
      <c r="E5" s="102" t="s">
        <v>248</v>
      </c>
      <c r="F5" s="102" t="s">
        <v>212</v>
      </c>
      <c r="G5" s="103" t="s">
        <v>213</v>
      </c>
      <c r="H5" s="101" t="s">
        <v>161</v>
      </c>
      <c r="I5" s="102" t="s">
        <v>162</v>
      </c>
      <c r="J5" s="102" t="s">
        <v>249</v>
      </c>
      <c r="K5" s="102" t="s">
        <v>212</v>
      </c>
      <c r="L5" s="103" t="s">
        <v>213</v>
      </c>
      <c r="M5" s="101" t="s">
        <v>47</v>
      </c>
      <c r="N5" s="102" t="s">
        <v>48</v>
      </c>
      <c r="O5" s="102" t="s">
        <v>253</v>
      </c>
      <c r="P5" s="102" t="s">
        <v>212</v>
      </c>
      <c r="Q5" s="102" t="s">
        <v>213</v>
      </c>
      <c r="R5" s="95"/>
      <c r="S5" s="95"/>
    </row>
    <row r="6" spans="2:19">
      <c r="B6" s="105" t="s">
        <v>31</v>
      </c>
      <c r="C6" s="96">
        <v>64.5</v>
      </c>
      <c r="D6" s="96">
        <v>64.5</v>
      </c>
      <c r="E6" s="96">
        <v>58.9</v>
      </c>
      <c r="F6" s="96">
        <f>D6+E6</f>
        <v>123.4</v>
      </c>
      <c r="G6" s="107">
        <f>(C6+E6)</f>
        <v>123.4</v>
      </c>
      <c r="H6" s="106">
        <v>204.1</v>
      </c>
      <c r="I6" s="96">
        <v>204.1</v>
      </c>
      <c r="J6" s="96">
        <v>69.3</v>
      </c>
      <c r="K6" s="96">
        <f>I6+J6</f>
        <v>273.39999999999998</v>
      </c>
      <c r="L6" s="107">
        <f>H6+J6</f>
        <v>273.39999999999998</v>
      </c>
      <c r="M6" s="106">
        <v>134.30000000000001</v>
      </c>
      <c r="N6" s="96">
        <v>134.30000000000001</v>
      </c>
      <c r="O6" s="96">
        <v>64.099999999999994</v>
      </c>
      <c r="P6" s="95">
        <f>N6+O6</f>
        <v>198.4</v>
      </c>
      <c r="Q6" s="111">
        <f>M6+O6</f>
        <v>198.4</v>
      </c>
      <c r="R6" s="95"/>
      <c r="S6" s="95"/>
    </row>
    <row r="7" spans="2:19">
      <c r="B7" s="105" t="s">
        <v>32</v>
      </c>
      <c r="C7" s="96">
        <v>63.9</v>
      </c>
      <c r="D7" s="96">
        <v>63.9</v>
      </c>
      <c r="E7" s="96">
        <v>59.2</v>
      </c>
      <c r="F7" s="96">
        <f t="shared" ref="F7:F13" si="0">D7+E7</f>
        <v>123.1</v>
      </c>
      <c r="G7" s="107">
        <f t="shared" ref="G7:G13" si="1">(C7+E7)</f>
        <v>123.1</v>
      </c>
      <c r="H7" s="106">
        <v>198.5</v>
      </c>
      <c r="I7" s="96">
        <v>198.5</v>
      </c>
      <c r="J7" s="96">
        <v>68.400000000000006</v>
      </c>
      <c r="K7" s="96">
        <f t="shared" ref="K7:K13" si="2">I7+J7</f>
        <v>266.89999999999998</v>
      </c>
      <c r="L7" s="107">
        <f t="shared" ref="L7:L13" si="3">H7+J7</f>
        <v>266.89999999999998</v>
      </c>
      <c r="M7" s="106">
        <v>131.19999999999999</v>
      </c>
      <c r="N7" s="96">
        <v>131.19999999999999</v>
      </c>
      <c r="O7" s="96">
        <v>63.8</v>
      </c>
      <c r="P7" s="95">
        <f t="shared" ref="P7:P13" si="4">N7+O7</f>
        <v>195</v>
      </c>
      <c r="Q7" s="111">
        <f t="shared" ref="Q7:Q13" si="5">M7+O7</f>
        <v>195</v>
      </c>
      <c r="R7" s="95"/>
      <c r="S7" s="95"/>
    </row>
    <row r="8" spans="2:19">
      <c r="B8" s="105" t="s">
        <v>33</v>
      </c>
      <c r="C8" s="96">
        <v>64.2</v>
      </c>
      <c r="D8" s="96">
        <v>64.2</v>
      </c>
      <c r="E8" s="96">
        <v>59.1</v>
      </c>
      <c r="F8" s="96">
        <f t="shared" si="0"/>
        <v>123.30000000000001</v>
      </c>
      <c r="G8" s="107">
        <f t="shared" si="1"/>
        <v>123.30000000000001</v>
      </c>
      <c r="H8" s="106">
        <v>190.9</v>
      </c>
      <c r="I8" s="96">
        <v>190.9</v>
      </c>
      <c r="J8" s="96">
        <v>67.400000000000006</v>
      </c>
      <c r="K8" s="96">
        <f t="shared" si="2"/>
        <v>258.3</v>
      </c>
      <c r="L8" s="107">
        <f t="shared" si="3"/>
        <v>258.3</v>
      </c>
      <c r="M8" s="106">
        <v>127.6</v>
      </c>
      <c r="N8" s="96">
        <v>127.6</v>
      </c>
      <c r="O8" s="96">
        <v>63.2</v>
      </c>
      <c r="P8" s="95">
        <f t="shared" si="4"/>
        <v>190.8</v>
      </c>
      <c r="Q8" s="111">
        <f t="shared" si="5"/>
        <v>190.8</v>
      </c>
      <c r="R8" s="95"/>
      <c r="S8" s="95"/>
    </row>
    <row r="9" spans="2:19">
      <c r="B9" s="105" t="s">
        <v>34</v>
      </c>
      <c r="C9" s="96">
        <v>62.9</v>
      </c>
      <c r="D9" s="96">
        <v>62.9</v>
      </c>
      <c r="E9" s="96">
        <v>58</v>
      </c>
      <c r="F9" s="96">
        <f t="shared" si="0"/>
        <v>120.9</v>
      </c>
      <c r="G9" s="107">
        <f t="shared" si="1"/>
        <v>120.9</v>
      </c>
      <c r="H9" s="106">
        <v>188.6</v>
      </c>
      <c r="I9" s="96">
        <v>188.6</v>
      </c>
      <c r="J9" s="96">
        <v>66.5</v>
      </c>
      <c r="K9" s="96">
        <f t="shared" si="2"/>
        <v>255.1</v>
      </c>
      <c r="L9" s="107">
        <f t="shared" si="3"/>
        <v>255.1</v>
      </c>
      <c r="M9" s="106">
        <v>125.8</v>
      </c>
      <c r="N9" s="96">
        <v>125.8</v>
      </c>
      <c r="O9" s="96">
        <v>62.2</v>
      </c>
      <c r="P9" s="95">
        <f t="shared" si="4"/>
        <v>188</v>
      </c>
      <c r="Q9" s="111">
        <f t="shared" si="5"/>
        <v>188</v>
      </c>
      <c r="R9" s="95"/>
      <c r="S9" s="95"/>
    </row>
    <row r="10" spans="2:19">
      <c r="B10" s="105" t="s">
        <v>35</v>
      </c>
      <c r="C10" s="96">
        <v>63.2</v>
      </c>
      <c r="D10" s="96">
        <v>63.2</v>
      </c>
      <c r="E10" s="96">
        <v>57.4</v>
      </c>
      <c r="F10" s="96">
        <f t="shared" si="0"/>
        <v>120.6</v>
      </c>
      <c r="G10" s="107">
        <f t="shared" si="1"/>
        <v>120.6</v>
      </c>
      <c r="H10" s="106">
        <v>183</v>
      </c>
      <c r="I10" s="96">
        <v>183</v>
      </c>
      <c r="J10" s="96">
        <v>65.400000000000006</v>
      </c>
      <c r="K10" s="96">
        <f t="shared" si="2"/>
        <v>248.4</v>
      </c>
      <c r="L10" s="107">
        <f t="shared" si="3"/>
        <v>248.4</v>
      </c>
      <c r="M10" s="106">
        <v>123.1</v>
      </c>
      <c r="N10" s="96">
        <v>123.1</v>
      </c>
      <c r="O10" s="96">
        <v>61.4</v>
      </c>
      <c r="P10" s="95">
        <f t="shared" si="4"/>
        <v>184.5</v>
      </c>
      <c r="Q10" s="111">
        <f t="shared" si="5"/>
        <v>184.5</v>
      </c>
      <c r="R10" s="95"/>
      <c r="S10" s="95"/>
    </row>
    <row r="11" spans="2:19">
      <c r="B11" s="105" t="s">
        <v>36</v>
      </c>
      <c r="C11" s="96">
        <v>73.2</v>
      </c>
      <c r="D11" s="96">
        <v>61.6</v>
      </c>
      <c r="E11" s="96">
        <v>55.8</v>
      </c>
      <c r="F11" s="96">
        <f t="shared" si="0"/>
        <v>117.4</v>
      </c>
      <c r="G11" s="107">
        <f t="shared" si="1"/>
        <v>129</v>
      </c>
      <c r="H11" s="106">
        <v>208.4</v>
      </c>
      <c r="I11" s="96">
        <v>179.7</v>
      </c>
      <c r="J11" s="96">
        <v>64.400000000000006</v>
      </c>
      <c r="K11" s="96">
        <f t="shared" si="2"/>
        <v>244.1</v>
      </c>
      <c r="L11" s="107">
        <f t="shared" si="3"/>
        <v>272.8</v>
      </c>
      <c r="M11" s="106">
        <v>140.80000000000001</v>
      </c>
      <c r="N11" s="96">
        <v>120.6</v>
      </c>
      <c r="O11" s="96">
        <v>60.1</v>
      </c>
      <c r="P11" s="95">
        <f t="shared" si="4"/>
        <v>180.7</v>
      </c>
      <c r="Q11" s="111">
        <f t="shared" si="5"/>
        <v>200.9</v>
      </c>
      <c r="R11" s="95"/>
      <c r="S11" s="95"/>
    </row>
    <row r="12" spans="2:19">
      <c r="B12" s="105" t="s">
        <v>37</v>
      </c>
      <c r="C12" s="96">
        <v>76.8</v>
      </c>
      <c r="D12" s="96">
        <v>61.8</v>
      </c>
      <c r="E12" s="96">
        <v>54.8</v>
      </c>
      <c r="F12" s="96">
        <f t="shared" si="0"/>
        <v>116.6</v>
      </c>
      <c r="G12" s="107">
        <f t="shared" si="1"/>
        <v>131.6</v>
      </c>
      <c r="H12" s="106">
        <v>210.1</v>
      </c>
      <c r="I12" s="96">
        <v>178.2</v>
      </c>
      <c r="J12" s="96">
        <v>65.099999999999994</v>
      </c>
      <c r="K12" s="96">
        <f t="shared" si="2"/>
        <v>243.29999999999998</v>
      </c>
      <c r="L12" s="107">
        <f t="shared" si="3"/>
        <v>275.2</v>
      </c>
      <c r="M12" s="106">
        <v>143.5</v>
      </c>
      <c r="N12" s="96">
        <v>120</v>
      </c>
      <c r="O12" s="96">
        <v>60</v>
      </c>
      <c r="P12" s="95">
        <f t="shared" si="4"/>
        <v>180</v>
      </c>
      <c r="Q12" s="111">
        <f t="shared" si="5"/>
        <v>203.5</v>
      </c>
      <c r="R12" s="95"/>
      <c r="S12" s="95"/>
    </row>
    <row r="13" spans="2:19">
      <c r="B13" s="105" t="s">
        <v>38</v>
      </c>
      <c r="C13" s="96">
        <v>73.2</v>
      </c>
      <c r="D13" s="96">
        <v>65.7</v>
      </c>
      <c r="E13" s="96">
        <v>55.6</v>
      </c>
      <c r="F13" s="96">
        <f t="shared" si="0"/>
        <v>121.30000000000001</v>
      </c>
      <c r="G13" s="107">
        <f t="shared" si="1"/>
        <v>128.80000000000001</v>
      </c>
      <c r="H13" s="106">
        <v>197.5</v>
      </c>
      <c r="I13" s="96">
        <v>181.9</v>
      </c>
      <c r="J13" s="96">
        <v>66</v>
      </c>
      <c r="K13" s="96">
        <f t="shared" si="2"/>
        <v>247.9</v>
      </c>
      <c r="L13" s="107">
        <f t="shared" si="3"/>
        <v>263.5</v>
      </c>
      <c r="M13" s="106">
        <v>135.30000000000001</v>
      </c>
      <c r="N13" s="96">
        <v>123.8</v>
      </c>
      <c r="O13" s="96">
        <v>60.8</v>
      </c>
      <c r="P13" s="112">
        <f t="shared" si="4"/>
        <v>184.6</v>
      </c>
      <c r="Q13" s="113">
        <f t="shared" si="5"/>
        <v>196.10000000000002</v>
      </c>
      <c r="R13" s="95"/>
      <c r="S13" s="95"/>
    </row>
    <row r="15" spans="2:19">
      <c r="B15" s="97" t="s">
        <v>273</v>
      </c>
      <c r="O15" s="108"/>
      <c r="P15" s="108"/>
      <c r="Q15" s="108"/>
      <c r="R15" s="108"/>
      <c r="S15" s="108"/>
    </row>
    <row r="16" spans="2:19">
      <c r="B16" s="40" t="s">
        <v>226</v>
      </c>
    </row>
    <row r="17" spans="2:3">
      <c r="B17" s="1" t="s">
        <v>237</v>
      </c>
    </row>
    <row r="30" spans="2:3">
      <c r="C30" s="40"/>
    </row>
    <row r="31" spans="2:3">
      <c r="C31" s="40"/>
    </row>
    <row r="36" spans="5:5">
      <c r="E36" s="97" t="s">
        <v>133</v>
      </c>
    </row>
  </sheetData>
  <mergeCells count="3">
    <mergeCell ref="C4:G4"/>
    <mergeCell ref="H4:L4"/>
    <mergeCell ref="M4:Q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0120-1C3B-425F-A3DA-D8923B6AE7FE}">
  <dimension ref="B2:N54"/>
  <sheetViews>
    <sheetView zoomScaleNormal="100" workbookViewId="0">
      <selection activeCell="E16" sqref="E16"/>
    </sheetView>
  </sheetViews>
  <sheetFormatPr baseColWidth="10" defaultColWidth="11.42578125" defaultRowHeight="12.75"/>
  <cols>
    <col min="1" max="1" width="3.5703125" style="38" customWidth="1"/>
    <col min="2" max="2" width="60.28515625" style="38" customWidth="1"/>
    <col min="3" max="16384" width="11.42578125" style="38"/>
  </cols>
  <sheetData>
    <row r="2" spans="2:14">
      <c r="B2" s="49" t="s">
        <v>163</v>
      </c>
    </row>
    <row r="3" spans="2:14">
      <c r="B3" s="49"/>
    </row>
    <row r="4" spans="2:14">
      <c r="B4" s="22"/>
      <c r="C4" s="76" t="s">
        <v>1</v>
      </c>
      <c r="D4" s="77"/>
      <c r="E4" s="76" t="s">
        <v>2</v>
      </c>
      <c r="F4" s="77"/>
      <c r="G4" s="76" t="s">
        <v>3</v>
      </c>
      <c r="H4" s="77"/>
      <c r="I4" s="76" t="s">
        <v>4</v>
      </c>
      <c r="J4" s="77"/>
      <c r="K4" s="76" t="s">
        <v>5</v>
      </c>
      <c r="L4" s="77"/>
      <c r="M4" s="76" t="s">
        <v>6</v>
      </c>
      <c r="N4" s="77"/>
    </row>
    <row r="5" spans="2:14">
      <c r="B5" s="23" t="s">
        <v>7</v>
      </c>
      <c r="C5" s="24" t="s">
        <v>8</v>
      </c>
      <c r="D5" s="24" t="s">
        <v>9</v>
      </c>
      <c r="E5" s="24" t="s">
        <v>8</v>
      </c>
      <c r="F5" s="24" t="s">
        <v>9</v>
      </c>
      <c r="G5" s="24" t="s">
        <v>8</v>
      </c>
      <c r="H5" s="24" t="s">
        <v>9</v>
      </c>
      <c r="I5" s="24" t="s">
        <v>8</v>
      </c>
      <c r="J5" s="24" t="s">
        <v>9</v>
      </c>
      <c r="K5" s="24" t="s">
        <v>8</v>
      </c>
      <c r="L5" s="24" t="s">
        <v>9</v>
      </c>
      <c r="M5" s="16" t="s">
        <v>8</v>
      </c>
      <c r="N5" s="15" t="s">
        <v>9</v>
      </c>
    </row>
    <row r="6" spans="2:14">
      <c r="B6" s="50" t="s">
        <v>10</v>
      </c>
      <c r="C6" s="51">
        <v>338073</v>
      </c>
      <c r="D6" s="52">
        <v>666.5</v>
      </c>
      <c r="E6" s="51">
        <v>335117</v>
      </c>
      <c r="F6" s="52">
        <v>1106.8</v>
      </c>
      <c r="G6" s="51">
        <v>99592</v>
      </c>
      <c r="H6" s="52">
        <v>187.2</v>
      </c>
      <c r="I6" s="51">
        <v>258354</v>
      </c>
      <c r="J6" s="52">
        <v>2222.5</v>
      </c>
      <c r="K6" s="51">
        <v>315244</v>
      </c>
      <c r="L6" s="53">
        <v>14323.9</v>
      </c>
      <c r="M6" s="51">
        <v>673190</v>
      </c>
      <c r="N6" s="53">
        <v>886.6</v>
      </c>
    </row>
    <row r="7" spans="2:14">
      <c r="B7" s="50" t="s">
        <v>11</v>
      </c>
      <c r="C7" s="51">
        <v>6377</v>
      </c>
      <c r="D7" s="52">
        <v>12.4</v>
      </c>
      <c r="E7" s="51">
        <v>5997</v>
      </c>
      <c r="F7" s="52">
        <v>20</v>
      </c>
      <c r="G7" s="51">
        <v>1379</v>
      </c>
      <c r="H7" s="52">
        <v>2.6</v>
      </c>
      <c r="I7" s="51">
        <v>4517</v>
      </c>
      <c r="J7" s="52">
        <v>38.799999999999997</v>
      </c>
      <c r="K7" s="51">
        <v>6478</v>
      </c>
      <c r="L7" s="53">
        <v>300.7</v>
      </c>
      <c r="M7" s="51">
        <v>12374</v>
      </c>
      <c r="N7" s="53">
        <v>16.2</v>
      </c>
    </row>
    <row r="8" spans="2:14">
      <c r="B8" s="25" t="s">
        <v>182</v>
      </c>
      <c r="C8" s="26">
        <v>109</v>
      </c>
      <c r="D8" s="27">
        <v>0.2</v>
      </c>
      <c r="E8" s="26">
        <v>144</v>
      </c>
      <c r="F8" s="27">
        <v>0.5</v>
      </c>
      <c r="G8" s="26">
        <v>47</v>
      </c>
      <c r="H8" s="27">
        <v>0.1</v>
      </c>
      <c r="I8" s="26">
        <v>80</v>
      </c>
      <c r="J8" s="27">
        <v>0.7</v>
      </c>
      <c r="K8" s="26">
        <v>126</v>
      </c>
      <c r="L8" s="28">
        <v>6.1</v>
      </c>
      <c r="M8" s="26">
        <v>253</v>
      </c>
      <c r="N8" s="28">
        <v>0.3</v>
      </c>
    </row>
    <row r="9" spans="2:14">
      <c r="B9" s="25" t="s">
        <v>183</v>
      </c>
      <c r="C9" s="26">
        <v>51</v>
      </c>
      <c r="D9" s="27">
        <v>0.2</v>
      </c>
      <c r="E9" s="26">
        <v>160</v>
      </c>
      <c r="F9" s="27">
        <v>0.5</v>
      </c>
      <c r="G9" s="26">
        <v>150</v>
      </c>
      <c r="H9" s="27">
        <v>0.3</v>
      </c>
      <c r="I9" s="26">
        <v>56</v>
      </c>
      <c r="J9" s="27">
        <v>0.5</v>
      </c>
      <c r="K9" s="26">
        <v>5</v>
      </c>
      <c r="L9" s="28">
        <v>0.4</v>
      </c>
      <c r="M9" s="26">
        <v>211</v>
      </c>
      <c r="N9" s="28">
        <v>0.3</v>
      </c>
    </row>
    <row r="10" spans="2:14">
      <c r="B10" s="25" t="s">
        <v>184</v>
      </c>
      <c r="C10" s="26">
        <v>151</v>
      </c>
      <c r="D10" s="27">
        <v>0.4</v>
      </c>
      <c r="E10" s="26">
        <v>186</v>
      </c>
      <c r="F10" s="27">
        <v>0.6</v>
      </c>
      <c r="G10" s="26">
        <v>138</v>
      </c>
      <c r="H10" s="27">
        <v>0.3</v>
      </c>
      <c r="I10" s="26">
        <v>132</v>
      </c>
      <c r="J10" s="27">
        <v>1.1000000000000001</v>
      </c>
      <c r="K10" s="26">
        <v>67</v>
      </c>
      <c r="L10" s="28">
        <v>3</v>
      </c>
      <c r="M10" s="26">
        <v>337</v>
      </c>
      <c r="N10" s="28">
        <v>0.5</v>
      </c>
    </row>
    <row r="11" spans="2:14">
      <c r="B11" s="50" t="s">
        <v>12</v>
      </c>
      <c r="C11" s="51">
        <v>76308</v>
      </c>
      <c r="D11" s="52">
        <v>177.9</v>
      </c>
      <c r="E11" s="51">
        <v>95322</v>
      </c>
      <c r="F11" s="52">
        <v>305.89999999999998</v>
      </c>
      <c r="G11" s="51">
        <v>35622</v>
      </c>
      <c r="H11" s="52">
        <v>66.3</v>
      </c>
      <c r="I11" s="51">
        <v>91467</v>
      </c>
      <c r="J11" s="52">
        <v>785.9</v>
      </c>
      <c r="K11" s="51">
        <v>44541</v>
      </c>
      <c r="L11" s="53">
        <v>2196.5</v>
      </c>
      <c r="M11" s="51">
        <v>171630</v>
      </c>
      <c r="N11" s="53">
        <v>241.9</v>
      </c>
    </row>
    <row r="12" spans="2:14">
      <c r="B12" s="25" t="s">
        <v>185</v>
      </c>
      <c r="C12" s="26">
        <v>7998</v>
      </c>
      <c r="D12" s="27">
        <v>17.7</v>
      </c>
      <c r="E12" s="26">
        <v>8977</v>
      </c>
      <c r="F12" s="27">
        <v>28.9</v>
      </c>
      <c r="G12" s="26">
        <v>2858</v>
      </c>
      <c r="H12" s="27">
        <v>5.3</v>
      </c>
      <c r="I12" s="26">
        <v>8643</v>
      </c>
      <c r="J12" s="27">
        <v>74.099999999999994</v>
      </c>
      <c r="K12" s="26">
        <v>5474</v>
      </c>
      <c r="L12" s="28">
        <v>257</v>
      </c>
      <c r="M12" s="26">
        <v>16975</v>
      </c>
      <c r="N12" s="28">
        <v>23.3</v>
      </c>
    </row>
    <row r="13" spans="2:14">
      <c r="B13" s="25" t="s">
        <v>186</v>
      </c>
      <c r="C13" s="26">
        <v>2616</v>
      </c>
      <c r="D13" s="27">
        <v>6.1</v>
      </c>
      <c r="E13" s="26">
        <v>6414</v>
      </c>
      <c r="F13" s="27">
        <v>20.3</v>
      </c>
      <c r="G13" s="26">
        <v>1742</v>
      </c>
      <c r="H13" s="27">
        <v>3.3</v>
      </c>
      <c r="I13" s="26">
        <v>5611</v>
      </c>
      <c r="J13" s="27">
        <v>49.6</v>
      </c>
      <c r="K13" s="26">
        <v>1677</v>
      </c>
      <c r="L13" s="28">
        <v>85.2</v>
      </c>
      <c r="M13" s="26">
        <v>9030</v>
      </c>
      <c r="N13" s="28">
        <v>13.2</v>
      </c>
    </row>
    <row r="14" spans="2:14">
      <c r="B14" s="25" t="s">
        <v>187</v>
      </c>
      <c r="C14" s="26">
        <v>6463</v>
      </c>
      <c r="D14" s="27">
        <v>15.3</v>
      </c>
      <c r="E14" s="26">
        <v>6468</v>
      </c>
      <c r="F14" s="27">
        <v>20.5</v>
      </c>
      <c r="G14" s="26">
        <v>2688</v>
      </c>
      <c r="H14" s="27">
        <v>5</v>
      </c>
      <c r="I14" s="26">
        <v>7527</v>
      </c>
      <c r="J14" s="27">
        <v>63.7</v>
      </c>
      <c r="K14" s="26">
        <v>2716</v>
      </c>
      <c r="L14" s="28">
        <v>121.5</v>
      </c>
      <c r="M14" s="26">
        <v>12931</v>
      </c>
      <c r="N14" s="28">
        <v>17.899999999999999</v>
      </c>
    </row>
    <row r="15" spans="2:14">
      <c r="B15" s="25" t="s">
        <v>188</v>
      </c>
      <c r="C15" s="26">
        <v>10318</v>
      </c>
      <c r="D15" s="27">
        <v>26</v>
      </c>
      <c r="E15" s="26">
        <v>20578</v>
      </c>
      <c r="F15" s="27">
        <v>64.599999999999994</v>
      </c>
      <c r="G15" s="26">
        <v>8473</v>
      </c>
      <c r="H15" s="27">
        <v>15.7</v>
      </c>
      <c r="I15" s="26">
        <v>18541</v>
      </c>
      <c r="J15" s="27">
        <v>161.6</v>
      </c>
      <c r="K15" s="26">
        <v>3882</v>
      </c>
      <c r="L15" s="28">
        <v>207.2</v>
      </c>
      <c r="M15" s="26">
        <v>30896</v>
      </c>
      <c r="N15" s="28">
        <v>45.3</v>
      </c>
    </row>
    <row r="16" spans="2:14">
      <c r="B16" s="25" t="s">
        <v>189</v>
      </c>
      <c r="C16" s="26">
        <v>12757</v>
      </c>
      <c r="D16" s="27">
        <v>30.3</v>
      </c>
      <c r="E16" s="26">
        <v>206</v>
      </c>
      <c r="F16" s="27">
        <v>0.7</v>
      </c>
      <c r="G16" s="26">
        <v>3525</v>
      </c>
      <c r="H16" s="27">
        <v>6.5</v>
      </c>
      <c r="I16" s="26">
        <v>5611</v>
      </c>
      <c r="J16" s="27">
        <v>42.5</v>
      </c>
      <c r="K16" s="26">
        <v>3827</v>
      </c>
      <c r="L16" s="28">
        <v>122.3</v>
      </c>
      <c r="M16" s="26">
        <v>12963</v>
      </c>
      <c r="N16" s="28">
        <v>15.5</v>
      </c>
    </row>
    <row r="17" spans="2:14">
      <c r="B17" s="25" t="s">
        <v>190</v>
      </c>
      <c r="C17" s="26" t="s">
        <v>211</v>
      </c>
      <c r="D17" s="27" t="s">
        <v>211</v>
      </c>
      <c r="E17" s="26">
        <v>9228</v>
      </c>
      <c r="F17" s="27">
        <v>30.9</v>
      </c>
      <c r="G17" s="26">
        <v>449</v>
      </c>
      <c r="H17" s="27">
        <v>0.8</v>
      </c>
      <c r="I17" s="26">
        <v>4684</v>
      </c>
      <c r="J17" s="27">
        <v>44.4</v>
      </c>
      <c r="K17" s="26">
        <v>4095</v>
      </c>
      <c r="L17" s="28">
        <v>290</v>
      </c>
      <c r="M17" s="26">
        <v>9228</v>
      </c>
      <c r="N17" s="28">
        <v>15.5</v>
      </c>
    </row>
    <row r="18" spans="2:14" ht="25.5">
      <c r="B18" s="23" t="s">
        <v>13</v>
      </c>
      <c r="C18" s="51">
        <v>1666</v>
      </c>
      <c r="D18" s="52">
        <v>3.1</v>
      </c>
      <c r="E18" s="51">
        <v>1243</v>
      </c>
      <c r="F18" s="52">
        <v>4.2</v>
      </c>
      <c r="G18" s="51">
        <v>310</v>
      </c>
      <c r="H18" s="52">
        <v>0.6</v>
      </c>
      <c r="I18" s="51">
        <v>934</v>
      </c>
      <c r="J18" s="52">
        <v>8</v>
      </c>
      <c r="K18" s="51">
        <v>1665</v>
      </c>
      <c r="L18" s="53">
        <v>73.5</v>
      </c>
      <c r="M18" s="51">
        <v>2909</v>
      </c>
      <c r="N18" s="53">
        <v>3.7</v>
      </c>
    </row>
    <row r="19" spans="2:14">
      <c r="B19" s="50" t="s">
        <v>14</v>
      </c>
      <c r="C19" s="51">
        <v>14073</v>
      </c>
      <c r="D19" s="52">
        <v>26.6</v>
      </c>
      <c r="E19" s="51">
        <v>11440</v>
      </c>
      <c r="F19" s="52">
        <v>38.200000000000003</v>
      </c>
      <c r="G19" s="51">
        <v>2397</v>
      </c>
      <c r="H19" s="52">
        <v>4.5</v>
      </c>
      <c r="I19" s="51">
        <v>9385</v>
      </c>
      <c r="J19" s="52">
        <v>80.2</v>
      </c>
      <c r="K19" s="51">
        <v>13731</v>
      </c>
      <c r="L19" s="53">
        <v>606.20000000000005</v>
      </c>
      <c r="M19" s="51">
        <v>25513</v>
      </c>
      <c r="N19" s="53">
        <v>32.4</v>
      </c>
    </row>
    <row r="20" spans="2:14">
      <c r="B20" s="25" t="s">
        <v>191</v>
      </c>
      <c r="C20" s="26">
        <v>6172</v>
      </c>
      <c r="D20" s="27">
        <v>12.2</v>
      </c>
      <c r="E20" s="26">
        <v>6258</v>
      </c>
      <c r="F20" s="27">
        <v>20.6</v>
      </c>
      <c r="G20" s="26">
        <v>1182</v>
      </c>
      <c r="H20" s="27">
        <v>2.2000000000000002</v>
      </c>
      <c r="I20" s="26">
        <v>5433</v>
      </c>
      <c r="J20" s="27">
        <v>46.8</v>
      </c>
      <c r="K20" s="26">
        <v>5815</v>
      </c>
      <c r="L20" s="28">
        <v>266.10000000000002</v>
      </c>
      <c r="M20" s="26">
        <v>12430</v>
      </c>
      <c r="N20" s="28">
        <v>16.399999999999999</v>
      </c>
    </row>
    <row r="21" spans="2:14">
      <c r="B21" s="50" t="s">
        <v>15</v>
      </c>
      <c r="C21" s="51">
        <v>15502</v>
      </c>
      <c r="D21" s="52">
        <v>27.4</v>
      </c>
      <c r="E21" s="51">
        <v>10086</v>
      </c>
      <c r="F21" s="52">
        <v>34.1</v>
      </c>
      <c r="G21" s="51">
        <v>3167</v>
      </c>
      <c r="H21" s="52">
        <v>6.1</v>
      </c>
      <c r="I21" s="51">
        <v>6434</v>
      </c>
      <c r="J21" s="52">
        <v>54.3</v>
      </c>
      <c r="K21" s="51">
        <v>15987</v>
      </c>
      <c r="L21" s="53">
        <v>664</v>
      </c>
      <c r="M21" s="51">
        <v>25588</v>
      </c>
      <c r="N21" s="53">
        <v>30.7</v>
      </c>
    </row>
    <row r="22" spans="2:14">
      <c r="B22" s="25" t="s">
        <v>215</v>
      </c>
      <c r="C22" s="26">
        <v>12528</v>
      </c>
      <c r="D22" s="27">
        <v>20.7</v>
      </c>
      <c r="E22" s="26">
        <v>5610</v>
      </c>
      <c r="F22" s="27">
        <v>19.8</v>
      </c>
      <c r="G22" s="26">
        <v>96</v>
      </c>
      <c r="H22" s="27">
        <v>0.2</v>
      </c>
      <c r="I22" s="26">
        <v>3814</v>
      </c>
      <c r="J22" s="27">
        <v>32</v>
      </c>
      <c r="K22" s="26">
        <v>14228</v>
      </c>
      <c r="L22" s="28">
        <v>586.1</v>
      </c>
      <c r="M22" s="26">
        <v>18138</v>
      </c>
      <c r="N22" s="28">
        <v>20.2</v>
      </c>
    </row>
    <row r="23" spans="2:14">
      <c r="B23" s="50" t="s">
        <v>16</v>
      </c>
      <c r="C23" s="51">
        <v>22252</v>
      </c>
      <c r="D23" s="52">
        <v>43.2</v>
      </c>
      <c r="E23" s="51">
        <v>15724</v>
      </c>
      <c r="F23" s="52">
        <v>52</v>
      </c>
      <c r="G23" s="51">
        <v>3376</v>
      </c>
      <c r="H23" s="52">
        <v>6.3</v>
      </c>
      <c r="I23" s="51">
        <v>14866</v>
      </c>
      <c r="J23" s="52">
        <v>126.4</v>
      </c>
      <c r="K23" s="51">
        <v>19734</v>
      </c>
      <c r="L23" s="53">
        <v>842.3</v>
      </c>
      <c r="M23" s="51">
        <v>37976</v>
      </c>
      <c r="N23" s="53">
        <v>47.6</v>
      </c>
    </row>
    <row r="24" spans="2:14">
      <c r="B24" s="25" t="s">
        <v>192</v>
      </c>
      <c r="C24" s="26">
        <v>3145</v>
      </c>
      <c r="D24" s="27">
        <v>6.3</v>
      </c>
      <c r="E24" s="26">
        <v>4222</v>
      </c>
      <c r="F24" s="27">
        <v>14.1</v>
      </c>
      <c r="G24" s="26">
        <v>103</v>
      </c>
      <c r="H24" s="27">
        <v>0.2</v>
      </c>
      <c r="I24" s="26">
        <v>3558</v>
      </c>
      <c r="J24" s="27">
        <v>31.3</v>
      </c>
      <c r="K24" s="26">
        <v>3706</v>
      </c>
      <c r="L24" s="28">
        <v>187.3</v>
      </c>
      <c r="M24" s="26">
        <v>7367</v>
      </c>
      <c r="N24" s="28">
        <v>10.199999999999999</v>
      </c>
    </row>
    <row r="25" spans="2:14">
      <c r="B25" s="25" t="s">
        <v>193</v>
      </c>
      <c r="C25" s="26">
        <v>12417</v>
      </c>
      <c r="D25" s="27">
        <v>21.7</v>
      </c>
      <c r="E25" s="26">
        <v>4492</v>
      </c>
      <c r="F25" s="27">
        <v>15.5</v>
      </c>
      <c r="G25" s="26">
        <v>128</v>
      </c>
      <c r="H25" s="27">
        <v>0.2</v>
      </c>
      <c r="I25" s="26">
        <v>4511</v>
      </c>
      <c r="J25" s="27">
        <v>37</v>
      </c>
      <c r="K25" s="26">
        <v>12270</v>
      </c>
      <c r="L25" s="28">
        <v>485.2</v>
      </c>
      <c r="M25" s="26">
        <v>16909</v>
      </c>
      <c r="N25" s="28">
        <v>18.600000000000001</v>
      </c>
    </row>
    <row r="26" spans="2:14">
      <c r="B26" s="50" t="s">
        <v>71</v>
      </c>
      <c r="C26" s="51">
        <v>74368</v>
      </c>
      <c r="D26" s="52">
        <v>134.6</v>
      </c>
      <c r="E26" s="51">
        <v>65805</v>
      </c>
      <c r="F26" s="52">
        <v>221.1</v>
      </c>
      <c r="G26" s="51">
        <v>12004</v>
      </c>
      <c r="H26" s="52">
        <v>22.6</v>
      </c>
      <c r="I26" s="51">
        <v>46719</v>
      </c>
      <c r="J26" s="52">
        <v>403.7</v>
      </c>
      <c r="K26" s="51">
        <v>81450</v>
      </c>
      <c r="L26" s="53">
        <v>3639.4</v>
      </c>
      <c r="M26" s="51">
        <v>140173</v>
      </c>
      <c r="N26" s="53">
        <v>177.8</v>
      </c>
    </row>
    <row r="27" spans="2:14">
      <c r="B27" s="25" t="s">
        <v>194</v>
      </c>
      <c r="C27" s="26">
        <v>11996</v>
      </c>
      <c r="D27" s="27">
        <v>23</v>
      </c>
      <c r="E27" s="26">
        <v>19212</v>
      </c>
      <c r="F27" s="27">
        <v>63.2</v>
      </c>
      <c r="G27" s="26">
        <v>4251</v>
      </c>
      <c r="H27" s="27">
        <v>8</v>
      </c>
      <c r="I27" s="26">
        <v>12833</v>
      </c>
      <c r="J27" s="27">
        <v>113.2</v>
      </c>
      <c r="K27" s="26">
        <v>14124</v>
      </c>
      <c r="L27" s="28">
        <v>695.4</v>
      </c>
      <c r="M27" s="26">
        <v>31208</v>
      </c>
      <c r="N27" s="28">
        <v>43.1</v>
      </c>
    </row>
    <row r="28" spans="2:14">
      <c r="B28" s="25" t="s">
        <v>195</v>
      </c>
      <c r="C28" s="26">
        <v>29480</v>
      </c>
      <c r="D28" s="27">
        <v>50.4</v>
      </c>
      <c r="E28" s="26">
        <v>22172</v>
      </c>
      <c r="F28" s="27">
        <v>76.3</v>
      </c>
      <c r="G28" s="26">
        <v>2796</v>
      </c>
      <c r="H28" s="27">
        <v>5.3</v>
      </c>
      <c r="I28" s="26">
        <v>13670</v>
      </c>
      <c r="J28" s="27">
        <v>117.8</v>
      </c>
      <c r="K28" s="26">
        <v>35186</v>
      </c>
      <c r="L28" s="28">
        <v>1562.4</v>
      </c>
      <c r="M28" s="26">
        <v>51652</v>
      </c>
      <c r="N28" s="28">
        <v>63.3</v>
      </c>
    </row>
    <row r="29" spans="2:14">
      <c r="B29" s="25" t="s">
        <v>196</v>
      </c>
      <c r="C29" s="26">
        <v>18196</v>
      </c>
      <c r="D29" s="27">
        <v>34.6</v>
      </c>
      <c r="E29" s="26">
        <v>13380</v>
      </c>
      <c r="F29" s="27">
        <v>44.6</v>
      </c>
      <c r="G29" s="26">
        <v>2602</v>
      </c>
      <c r="H29" s="27">
        <v>4.9000000000000004</v>
      </c>
      <c r="I29" s="26">
        <v>11692</v>
      </c>
      <c r="J29" s="27">
        <v>99.6</v>
      </c>
      <c r="K29" s="26">
        <v>17282</v>
      </c>
      <c r="L29" s="28">
        <v>748.6</v>
      </c>
      <c r="M29" s="26">
        <v>31576</v>
      </c>
      <c r="N29" s="28">
        <v>39.6</v>
      </c>
    </row>
    <row r="30" spans="2:14">
      <c r="B30" s="25" t="s">
        <v>197</v>
      </c>
      <c r="C30" s="26">
        <v>14696</v>
      </c>
      <c r="D30" s="27">
        <v>26.7</v>
      </c>
      <c r="E30" s="26">
        <v>11041</v>
      </c>
      <c r="F30" s="27">
        <v>36.9</v>
      </c>
      <c r="G30" s="26">
        <v>2355</v>
      </c>
      <c r="H30" s="27">
        <v>4.4000000000000004</v>
      </c>
      <c r="I30" s="26">
        <v>8524</v>
      </c>
      <c r="J30" s="27">
        <v>73.099999999999994</v>
      </c>
      <c r="K30" s="26">
        <v>14858</v>
      </c>
      <c r="L30" s="28">
        <v>633.1</v>
      </c>
      <c r="M30" s="26">
        <v>25737</v>
      </c>
      <c r="N30" s="28">
        <v>31.8</v>
      </c>
    </row>
    <row r="31" spans="2:14">
      <c r="B31" s="50" t="s">
        <v>18</v>
      </c>
      <c r="C31" s="51">
        <v>22136</v>
      </c>
      <c r="D31" s="52">
        <v>41.5</v>
      </c>
      <c r="E31" s="51">
        <v>22935</v>
      </c>
      <c r="F31" s="52">
        <v>77.3</v>
      </c>
      <c r="G31" s="51">
        <v>3278</v>
      </c>
      <c r="H31" s="52">
        <v>6.1</v>
      </c>
      <c r="I31" s="51">
        <v>16910</v>
      </c>
      <c r="J31" s="52">
        <v>146.80000000000001</v>
      </c>
      <c r="K31" s="51">
        <v>24883</v>
      </c>
      <c r="L31" s="53">
        <v>1181.7</v>
      </c>
      <c r="M31" s="51">
        <v>45071</v>
      </c>
      <c r="N31" s="53">
        <v>59.4</v>
      </c>
    </row>
    <row r="32" spans="2:14">
      <c r="B32" s="25" t="s">
        <v>198</v>
      </c>
      <c r="C32" s="26">
        <v>1214</v>
      </c>
      <c r="D32" s="27">
        <v>2.2999999999999998</v>
      </c>
      <c r="E32" s="26">
        <v>883</v>
      </c>
      <c r="F32" s="27">
        <v>3</v>
      </c>
      <c r="G32" s="26">
        <v>204</v>
      </c>
      <c r="H32" s="27">
        <v>0.4</v>
      </c>
      <c r="I32" s="26">
        <v>653</v>
      </c>
      <c r="J32" s="27">
        <v>5.6</v>
      </c>
      <c r="K32" s="26">
        <v>1240</v>
      </c>
      <c r="L32" s="28">
        <v>54.7</v>
      </c>
      <c r="M32" s="26">
        <v>2097</v>
      </c>
      <c r="N32" s="28">
        <v>2.6</v>
      </c>
    </row>
    <row r="33" spans="2:14">
      <c r="B33" s="25" t="s">
        <v>199</v>
      </c>
      <c r="C33" s="26">
        <v>7218</v>
      </c>
      <c r="D33" s="27">
        <v>12.6</v>
      </c>
      <c r="E33" s="26">
        <v>6614</v>
      </c>
      <c r="F33" s="27">
        <v>22.9</v>
      </c>
      <c r="G33" s="26">
        <v>594</v>
      </c>
      <c r="H33" s="27">
        <v>1.1000000000000001</v>
      </c>
      <c r="I33" s="26">
        <v>3913</v>
      </c>
      <c r="J33" s="27">
        <v>34</v>
      </c>
      <c r="K33" s="26">
        <v>9325</v>
      </c>
      <c r="L33" s="28">
        <v>442.8</v>
      </c>
      <c r="M33" s="26">
        <v>13832</v>
      </c>
      <c r="N33" s="28">
        <v>17.7</v>
      </c>
    </row>
    <row r="34" spans="2:14">
      <c r="B34" s="25" t="s">
        <v>200</v>
      </c>
      <c r="C34" s="26">
        <v>4968</v>
      </c>
      <c r="D34" s="27">
        <v>10.5</v>
      </c>
      <c r="E34" s="26">
        <v>6518</v>
      </c>
      <c r="F34" s="27">
        <v>21.4</v>
      </c>
      <c r="G34" s="26">
        <v>1251</v>
      </c>
      <c r="H34" s="27">
        <v>2.2999999999999998</v>
      </c>
      <c r="I34" s="26">
        <v>5729</v>
      </c>
      <c r="J34" s="27">
        <v>49.7</v>
      </c>
      <c r="K34" s="26">
        <v>4506</v>
      </c>
      <c r="L34" s="28">
        <v>223.5</v>
      </c>
      <c r="M34" s="26">
        <v>11486</v>
      </c>
      <c r="N34" s="28">
        <v>15.9</v>
      </c>
    </row>
    <row r="35" spans="2:14">
      <c r="B35" s="23" t="s">
        <v>179</v>
      </c>
      <c r="C35" s="51">
        <v>19847</v>
      </c>
      <c r="D35" s="52">
        <v>36.5</v>
      </c>
      <c r="E35" s="51">
        <v>21444</v>
      </c>
      <c r="F35" s="52">
        <v>73</v>
      </c>
      <c r="G35" s="51">
        <v>2468</v>
      </c>
      <c r="H35" s="52">
        <v>4.5999999999999996</v>
      </c>
      <c r="I35" s="51">
        <v>14471</v>
      </c>
      <c r="J35" s="52">
        <v>126.4</v>
      </c>
      <c r="K35" s="51">
        <v>24352</v>
      </c>
      <c r="L35" s="53">
        <v>1181.5</v>
      </c>
      <c r="M35" s="51">
        <v>41291</v>
      </c>
      <c r="N35" s="53">
        <v>54.7</v>
      </c>
    </row>
    <row r="36" spans="2:14">
      <c r="B36" s="23" t="s">
        <v>19</v>
      </c>
      <c r="C36" s="51">
        <v>12405</v>
      </c>
      <c r="D36" s="52">
        <v>25.3</v>
      </c>
      <c r="E36" s="51">
        <v>14781</v>
      </c>
      <c r="F36" s="52">
        <v>47.9</v>
      </c>
      <c r="G36" s="51">
        <v>5565</v>
      </c>
      <c r="H36" s="52">
        <v>10.5</v>
      </c>
      <c r="I36" s="51">
        <v>11107</v>
      </c>
      <c r="J36" s="52">
        <v>95.6</v>
      </c>
      <c r="K36" s="51">
        <v>10514</v>
      </c>
      <c r="L36" s="53">
        <v>476.2</v>
      </c>
      <c r="M36" s="51">
        <v>27186</v>
      </c>
      <c r="N36" s="53">
        <v>36.6</v>
      </c>
    </row>
    <row r="37" spans="2:14">
      <c r="B37" s="23" t="s">
        <v>20</v>
      </c>
      <c r="C37" s="51">
        <v>1178</v>
      </c>
      <c r="D37" s="52">
        <v>2.1</v>
      </c>
      <c r="E37" s="51">
        <v>715</v>
      </c>
      <c r="F37" s="52">
        <v>2.4</v>
      </c>
      <c r="G37" s="51">
        <v>119</v>
      </c>
      <c r="H37" s="52">
        <v>0.2</v>
      </c>
      <c r="I37" s="51">
        <v>570</v>
      </c>
      <c r="J37" s="52">
        <v>4.8</v>
      </c>
      <c r="K37" s="51">
        <v>1204</v>
      </c>
      <c r="L37" s="53">
        <v>50.6</v>
      </c>
      <c r="M37" s="51">
        <v>1893</v>
      </c>
      <c r="N37" s="53">
        <v>2.2999999999999998</v>
      </c>
    </row>
    <row r="38" spans="2:14">
      <c r="B38" s="23" t="s">
        <v>180</v>
      </c>
      <c r="C38" s="51">
        <v>2706</v>
      </c>
      <c r="D38" s="52">
        <v>5.3</v>
      </c>
      <c r="E38" s="51">
        <v>1989</v>
      </c>
      <c r="F38" s="52">
        <v>6.7</v>
      </c>
      <c r="G38" s="51">
        <v>356</v>
      </c>
      <c r="H38" s="52">
        <v>0.7</v>
      </c>
      <c r="I38" s="51">
        <v>1846</v>
      </c>
      <c r="J38" s="52">
        <v>15.6</v>
      </c>
      <c r="K38" s="51">
        <v>2493</v>
      </c>
      <c r="L38" s="53">
        <v>112.1</v>
      </c>
      <c r="M38" s="51">
        <v>4695</v>
      </c>
      <c r="N38" s="53">
        <v>6</v>
      </c>
    </row>
    <row r="39" spans="2:14">
      <c r="B39" s="23" t="s">
        <v>21</v>
      </c>
      <c r="C39" s="51">
        <v>6874</v>
      </c>
      <c r="D39" s="52">
        <v>12.6</v>
      </c>
      <c r="E39" s="51">
        <v>6594</v>
      </c>
      <c r="F39" s="52">
        <v>22.7</v>
      </c>
      <c r="G39" s="51">
        <v>557</v>
      </c>
      <c r="H39" s="52">
        <v>1</v>
      </c>
      <c r="I39" s="51">
        <v>4297</v>
      </c>
      <c r="J39" s="52">
        <v>37.1</v>
      </c>
      <c r="K39" s="51">
        <v>8614</v>
      </c>
      <c r="L39" s="53">
        <v>419.3</v>
      </c>
      <c r="M39" s="51">
        <v>13468</v>
      </c>
      <c r="N39" s="53">
        <v>17.600000000000001</v>
      </c>
    </row>
    <row r="40" spans="2:14">
      <c r="B40" s="23" t="s">
        <v>181</v>
      </c>
      <c r="C40" s="51">
        <v>50</v>
      </c>
      <c r="D40" s="52">
        <v>0.2</v>
      </c>
      <c r="E40" s="51" t="s">
        <v>211</v>
      </c>
      <c r="F40" s="52" t="s">
        <v>211</v>
      </c>
      <c r="G40" s="51">
        <v>49</v>
      </c>
      <c r="H40" s="52">
        <v>0.1</v>
      </c>
      <c r="I40" s="51" t="s">
        <v>211</v>
      </c>
      <c r="J40" s="52" t="s">
        <v>211</v>
      </c>
      <c r="K40" s="51">
        <v>1</v>
      </c>
      <c r="L40" s="53" t="s">
        <v>211</v>
      </c>
      <c r="M40" s="51">
        <v>50</v>
      </c>
      <c r="N40" s="53">
        <v>0.1</v>
      </c>
    </row>
    <row r="41" spans="2:14">
      <c r="B41" s="23" t="s">
        <v>22</v>
      </c>
      <c r="C41" s="51">
        <v>635</v>
      </c>
      <c r="D41" s="52">
        <v>1.8</v>
      </c>
      <c r="E41" s="51">
        <v>816</v>
      </c>
      <c r="F41" s="52">
        <v>2.2000000000000002</v>
      </c>
      <c r="G41" s="51">
        <v>1450</v>
      </c>
      <c r="H41" s="52">
        <v>2.5</v>
      </c>
      <c r="I41" s="51">
        <v>1</v>
      </c>
      <c r="J41" s="52" t="s">
        <v>211</v>
      </c>
      <c r="K41" s="51" t="s">
        <v>211</v>
      </c>
      <c r="L41" s="53" t="s">
        <v>211</v>
      </c>
      <c r="M41" s="51">
        <v>1451</v>
      </c>
      <c r="N41" s="53">
        <v>2</v>
      </c>
    </row>
    <row r="42" spans="2:14">
      <c r="B42" s="23" t="s">
        <v>23</v>
      </c>
      <c r="C42" s="51">
        <v>806</v>
      </c>
      <c r="D42" s="52">
        <v>2.2000000000000002</v>
      </c>
      <c r="E42" s="51">
        <v>863</v>
      </c>
      <c r="F42" s="52">
        <v>2.5</v>
      </c>
      <c r="G42" s="51">
        <v>1317</v>
      </c>
      <c r="H42" s="52">
        <v>2.4</v>
      </c>
      <c r="I42" s="51">
        <v>281</v>
      </c>
      <c r="J42" s="52">
        <v>2.2999999999999998</v>
      </c>
      <c r="K42" s="51">
        <v>71</v>
      </c>
      <c r="L42" s="53">
        <v>3.1</v>
      </c>
      <c r="M42" s="51">
        <v>1669</v>
      </c>
      <c r="N42" s="53">
        <v>2.4</v>
      </c>
    </row>
    <row r="43" spans="2:14">
      <c r="B43" s="84" t="s">
        <v>24</v>
      </c>
      <c r="C43" s="80">
        <v>42090</v>
      </c>
      <c r="D43" s="78">
        <v>75.3</v>
      </c>
      <c r="E43" s="80">
        <v>33363</v>
      </c>
      <c r="F43" s="78">
        <v>111.6</v>
      </c>
      <c r="G43" s="80">
        <v>11619</v>
      </c>
      <c r="H43" s="78">
        <v>22.1</v>
      </c>
      <c r="I43" s="80">
        <v>21548</v>
      </c>
      <c r="J43" s="78">
        <v>184.2</v>
      </c>
      <c r="K43" s="80">
        <v>42286</v>
      </c>
      <c r="L43" s="83">
        <v>1773.6</v>
      </c>
      <c r="M43" s="80">
        <v>75453</v>
      </c>
      <c r="N43" s="83">
        <v>93.4</v>
      </c>
    </row>
    <row r="44" spans="2:14">
      <c r="B44" s="25" t="s">
        <v>201</v>
      </c>
      <c r="C44" s="26">
        <v>23764</v>
      </c>
      <c r="D44" s="27">
        <v>40.1</v>
      </c>
      <c r="E44" s="26">
        <v>14985</v>
      </c>
      <c r="F44" s="27">
        <v>51.3</v>
      </c>
      <c r="G44" s="26">
        <v>3461</v>
      </c>
      <c r="H44" s="27">
        <v>6.6</v>
      </c>
      <c r="I44" s="26">
        <v>9754</v>
      </c>
      <c r="J44" s="27">
        <v>83.1</v>
      </c>
      <c r="K44" s="26">
        <v>25534</v>
      </c>
      <c r="L44" s="28">
        <v>1049.5999999999999</v>
      </c>
      <c r="M44" s="26">
        <v>38749</v>
      </c>
      <c r="N44" s="28">
        <v>45.7</v>
      </c>
    </row>
    <row r="45" spans="2:14">
      <c r="B45" s="81" t="s">
        <v>25</v>
      </c>
      <c r="C45" s="80">
        <v>18800</v>
      </c>
      <c r="D45" s="78">
        <v>38.5</v>
      </c>
      <c r="E45" s="80">
        <v>26000</v>
      </c>
      <c r="F45" s="78">
        <v>85</v>
      </c>
      <c r="G45" s="80">
        <v>14559</v>
      </c>
      <c r="H45" s="78">
        <v>28</v>
      </c>
      <c r="I45" s="80">
        <v>13001</v>
      </c>
      <c r="J45" s="78">
        <v>112.3</v>
      </c>
      <c r="K45" s="80">
        <v>17240</v>
      </c>
      <c r="L45" s="83">
        <v>803.3</v>
      </c>
      <c r="M45" s="80">
        <v>44800</v>
      </c>
      <c r="N45" s="83">
        <v>61.8</v>
      </c>
    </row>
    <row r="46" spans="2:14">
      <c r="B46" s="25" t="s">
        <v>202</v>
      </c>
      <c r="C46" s="26">
        <v>591</v>
      </c>
      <c r="D46" s="27">
        <v>1.6</v>
      </c>
      <c r="E46" s="26">
        <v>1940</v>
      </c>
      <c r="F46" s="27">
        <v>6</v>
      </c>
      <c r="G46" s="26">
        <v>1884</v>
      </c>
      <c r="H46" s="27">
        <v>3.6</v>
      </c>
      <c r="I46" s="26">
        <v>505</v>
      </c>
      <c r="J46" s="27">
        <v>4.4000000000000004</v>
      </c>
      <c r="K46" s="26">
        <v>142</v>
      </c>
      <c r="L46" s="28">
        <v>7.5</v>
      </c>
      <c r="M46" s="26">
        <v>2531</v>
      </c>
      <c r="N46" s="28">
        <v>3.8</v>
      </c>
    </row>
    <row r="47" spans="2:14">
      <c r="B47" s="25" t="s">
        <v>203</v>
      </c>
      <c r="C47" s="26">
        <v>5990</v>
      </c>
      <c r="D47" s="27">
        <v>10.7</v>
      </c>
      <c r="E47" s="26">
        <v>5083</v>
      </c>
      <c r="F47" s="27">
        <v>17.399999999999999</v>
      </c>
      <c r="G47" s="26">
        <v>809</v>
      </c>
      <c r="H47" s="27">
        <v>1.5</v>
      </c>
      <c r="I47" s="26">
        <v>3268</v>
      </c>
      <c r="J47" s="27">
        <v>27.9</v>
      </c>
      <c r="K47" s="26">
        <v>6996</v>
      </c>
      <c r="L47" s="28">
        <v>321.8</v>
      </c>
      <c r="M47" s="26">
        <v>11073</v>
      </c>
      <c r="N47" s="28">
        <v>14</v>
      </c>
    </row>
    <row r="48" spans="2:14">
      <c r="B48" s="25" t="s">
        <v>204</v>
      </c>
      <c r="C48" s="26">
        <v>208</v>
      </c>
      <c r="D48" s="27">
        <v>0.6</v>
      </c>
      <c r="E48" s="26">
        <v>542</v>
      </c>
      <c r="F48" s="27">
        <v>1.7</v>
      </c>
      <c r="G48" s="26">
        <v>421</v>
      </c>
      <c r="H48" s="27">
        <v>0.8</v>
      </c>
      <c r="I48" s="26">
        <v>284</v>
      </c>
      <c r="J48" s="27">
        <v>2.5</v>
      </c>
      <c r="K48" s="26">
        <v>45</v>
      </c>
      <c r="L48" s="28">
        <v>2.6</v>
      </c>
      <c r="M48" s="26">
        <v>750</v>
      </c>
      <c r="N48" s="28">
        <v>1.1000000000000001</v>
      </c>
    </row>
    <row r="49" spans="2:14">
      <c r="B49" s="25" t="s">
        <v>205</v>
      </c>
      <c r="C49" s="26">
        <v>7948</v>
      </c>
      <c r="D49" s="27">
        <v>14.9</v>
      </c>
      <c r="E49" s="26">
        <v>8133</v>
      </c>
      <c r="F49" s="27">
        <v>27</v>
      </c>
      <c r="G49" s="26">
        <v>2829</v>
      </c>
      <c r="H49" s="27">
        <v>5.4</v>
      </c>
      <c r="I49" s="26">
        <v>4941</v>
      </c>
      <c r="J49" s="27">
        <v>42.5</v>
      </c>
      <c r="K49" s="26">
        <v>8311</v>
      </c>
      <c r="L49" s="28">
        <v>375.7</v>
      </c>
      <c r="M49" s="26">
        <v>16081</v>
      </c>
      <c r="N49" s="28">
        <v>21</v>
      </c>
    </row>
    <row r="50" spans="2:14">
      <c r="B50" s="50" t="s">
        <v>206</v>
      </c>
      <c r="C50" s="51">
        <v>2275</v>
      </c>
      <c r="D50" s="52">
        <v>6.4</v>
      </c>
      <c r="E50" s="51">
        <v>6925</v>
      </c>
      <c r="F50" s="52">
        <v>22.1</v>
      </c>
      <c r="G50" s="51">
        <v>5994</v>
      </c>
      <c r="H50" s="52">
        <v>11.7</v>
      </c>
      <c r="I50" s="51">
        <v>2403</v>
      </c>
      <c r="J50" s="52">
        <v>21.2</v>
      </c>
      <c r="K50" s="51">
        <v>803</v>
      </c>
      <c r="L50" s="53">
        <v>49</v>
      </c>
      <c r="M50" s="51">
        <v>9200</v>
      </c>
      <c r="N50" s="53">
        <v>14.2</v>
      </c>
    </row>
    <row r="51" spans="2:14">
      <c r="B51" s="1"/>
      <c r="C51" s="21"/>
      <c r="D51" s="54"/>
      <c r="E51" s="21"/>
      <c r="F51" s="54"/>
      <c r="G51" s="21"/>
      <c r="H51" s="54"/>
      <c r="I51" s="21"/>
      <c r="J51" s="54"/>
      <c r="K51" s="21"/>
      <c r="L51" s="55"/>
      <c r="M51" s="21"/>
      <c r="N51" s="55"/>
    </row>
    <row r="52" spans="2:14">
      <c r="B52" s="1" t="s">
        <v>164</v>
      </c>
    </row>
    <row r="53" spans="2:14">
      <c r="B53" s="1" t="s">
        <v>219</v>
      </c>
    </row>
    <row r="54" spans="2:14">
      <c r="B54" s="1" t="s">
        <v>237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E909-A98E-44B0-9CDF-58A61FA69059}">
  <dimension ref="B2:K24"/>
  <sheetViews>
    <sheetView topLeftCell="A9" zoomScaleNormal="100" workbookViewId="0"/>
  </sheetViews>
  <sheetFormatPr baseColWidth="10" defaultColWidth="11.42578125" defaultRowHeight="12.75"/>
  <cols>
    <col min="1" max="1" width="3.85546875" style="38" customWidth="1"/>
    <col min="2" max="2" width="11.42578125" style="38"/>
    <col min="3" max="3" width="24.28515625" style="38" customWidth="1"/>
    <col min="4" max="16384" width="11.42578125" style="38"/>
  </cols>
  <sheetData>
    <row r="2" spans="2:11">
      <c r="B2" s="41" t="s">
        <v>165</v>
      </c>
      <c r="C2" s="40"/>
      <c r="D2" s="40"/>
      <c r="E2" s="40"/>
      <c r="F2" s="40"/>
      <c r="G2" s="40"/>
      <c r="H2" s="40"/>
      <c r="I2" s="40"/>
      <c r="J2" s="40"/>
      <c r="K2" s="40"/>
    </row>
    <row r="3" spans="2:11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2:11"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2:11" ht="18" customHeight="1">
      <c r="B5" s="42" t="s">
        <v>166</v>
      </c>
      <c r="C5" s="42" t="s">
        <v>7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  <c r="J5" s="43" t="s">
        <v>37</v>
      </c>
      <c r="K5" s="43" t="s">
        <v>38</v>
      </c>
    </row>
    <row r="6" spans="2:11">
      <c r="B6" s="42" t="s">
        <v>39</v>
      </c>
      <c r="C6" s="44" t="s">
        <v>40</v>
      </c>
      <c r="D6" s="44">
        <v>13.9</v>
      </c>
      <c r="E6" s="44">
        <v>14.4</v>
      </c>
      <c r="F6" s="44">
        <v>13.8</v>
      </c>
      <c r="G6" s="44">
        <v>12.2</v>
      </c>
      <c r="H6" s="44">
        <v>11.9</v>
      </c>
      <c r="I6" s="44">
        <v>11.3</v>
      </c>
      <c r="J6" s="44">
        <v>11.6</v>
      </c>
      <c r="K6" s="44">
        <v>12.8</v>
      </c>
    </row>
    <row r="7" spans="2:11">
      <c r="B7" s="42"/>
      <c r="C7" s="44" t="s">
        <v>41</v>
      </c>
      <c r="D7" s="44">
        <v>12.2</v>
      </c>
      <c r="E7" s="44">
        <v>11.5</v>
      </c>
      <c r="F7" s="44">
        <v>11.1</v>
      </c>
      <c r="G7" s="44">
        <v>11.7</v>
      </c>
      <c r="H7" s="44">
        <v>11.6</v>
      </c>
      <c r="I7" s="44">
        <v>11.6</v>
      </c>
      <c r="J7" s="44">
        <v>11.4</v>
      </c>
      <c r="K7" s="44">
        <v>11.7</v>
      </c>
    </row>
    <row r="8" spans="2:11">
      <c r="B8" s="42"/>
      <c r="C8" s="44" t="s">
        <v>42</v>
      </c>
      <c r="D8" s="44">
        <v>0.5</v>
      </c>
      <c r="E8" s="44">
        <v>0.5</v>
      </c>
      <c r="F8" s="44">
        <v>0.5</v>
      </c>
      <c r="G8" s="44">
        <v>0.7</v>
      </c>
      <c r="H8" s="44">
        <v>0.8</v>
      </c>
      <c r="I8" s="44">
        <v>0.8</v>
      </c>
      <c r="J8" s="44">
        <v>0.9</v>
      </c>
      <c r="K8" s="44">
        <v>0.9</v>
      </c>
    </row>
    <row r="9" spans="2:11" ht="25.5">
      <c r="B9" s="42"/>
      <c r="C9" s="45" t="s">
        <v>154</v>
      </c>
      <c r="D9" s="44">
        <v>1.2</v>
      </c>
      <c r="E9" s="44">
        <v>1</v>
      </c>
      <c r="F9" s="44">
        <v>1.4</v>
      </c>
      <c r="G9" s="44">
        <v>1.6</v>
      </c>
      <c r="H9" s="44">
        <v>1.8</v>
      </c>
      <c r="I9" s="44">
        <v>2.1</v>
      </c>
      <c r="J9" s="44">
        <v>2</v>
      </c>
      <c r="K9" s="44">
        <v>2.4</v>
      </c>
    </row>
    <row r="10" spans="2:11" ht="38.25">
      <c r="B10" s="42"/>
      <c r="C10" s="45" t="s">
        <v>153</v>
      </c>
      <c r="D10" s="44">
        <v>0.2</v>
      </c>
      <c r="E10" s="44">
        <v>0.4</v>
      </c>
      <c r="F10" s="44">
        <v>0.5</v>
      </c>
      <c r="G10" s="44">
        <v>0.6</v>
      </c>
      <c r="H10" s="44">
        <v>0.6</v>
      </c>
      <c r="I10" s="44">
        <v>0.4</v>
      </c>
      <c r="J10" s="44">
        <v>0.3</v>
      </c>
      <c r="K10" s="44">
        <v>0.3</v>
      </c>
    </row>
    <row r="11" spans="2:11">
      <c r="B11" s="42" t="s">
        <v>4</v>
      </c>
      <c r="C11" s="44" t="s">
        <v>40</v>
      </c>
      <c r="D11" s="44">
        <v>79.599999999999994</v>
      </c>
      <c r="E11" s="44">
        <v>75</v>
      </c>
      <c r="F11" s="44">
        <v>76.400000000000006</v>
      </c>
      <c r="G11" s="44">
        <v>70.900000000000006</v>
      </c>
      <c r="H11" s="44">
        <v>71</v>
      </c>
      <c r="I11" s="44">
        <v>71.099999999999994</v>
      </c>
      <c r="J11" s="44">
        <v>73.5</v>
      </c>
      <c r="K11" s="44">
        <v>81.900000000000006</v>
      </c>
    </row>
    <row r="12" spans="2:11">
      <c r="B12" s="42"/>
      <c r="C12" s="44" t="s">
        <v>41</v>
      </c>
      <c r="D12" s="44">
        <v>22.3</v>
      </c>
      <c r="E12" s="44">
        <v>20.399999999999999</v>
      </c>
      <c r="F12" s="44">
        <v>19.5</v>
      </c>
      <c r="G12" s="44">
        <v>20.6</v>
      </c>
      <c r="H12" s="44">
        <v>20</v>
      </c>
      <c r="I12" s="44">
        <v>20.9</v>
      </c>
      <c r="J12" s="44">
        <v>21.3</v>
      </c>
      <c r="K12" s="44">
        <v>21.2</v>
      </c>
    </row>
    <row r="13" spans="2:11">
      <c r="B13" s="42"/>
      <c r="C13" s="44" t="s">
        <v>42</v>
      </c>
      <c r="D13" s="44">
        <v>0.5</v>
      </c>
      <c r="E13" s="44">
        <v>0.4</v>
      </c>
      <c r="F13" s="44">
        <v>0.2</v>
      </c>
      <c r="G13" s="44">
        <v>0.5</v>
      </c>
      <c r="H13" s="44">
        <v>0.5</v>
      </c>
      <c r="I13" s="44">
        <v>0.4</v>
      </c>
      <c r="J13" s="44">
        <v>0.5</v>
      </c>
      <c r="K13" s="44">
        <v>0.5</v>
      </c>
    </row>
    <row r="14" spans="2:11" ht="25.5">
      <c r="B14" s="42"/>
      <c r="C14" s="45" t="s">
        <v>154</v>
      </c>
      <c r="D14" s="44">
        <v>2.2000000000000002</v>
      </c>
      <c r="E14" s="44">
        <v>2.2000000000000002</v>
      </c>
      <c r="F14" s="44">
        <v>3</v>
      </c>
      <c r="G14" s="44">
        <v>3.2</v>
      </c>
      <c r="H14" s="44">
        <v>3.5</v>
      </c>
      <c r="I14" s="44">
        <v>3</v>
      </c>
      <c r="J14" s="44">
        <v>3.3</v>
      </c>
      <c r="K14" s="44">
        <v>3.8</v>
      </c>
    </row>
    <row r="15" spans="2:11" ht="38.25">
      <c r="B15" s="42"/>
      <c r="C15" s="45" t="s">
        <v>153</v>
      </c>
      <c r="D15" s="44">
        <v>3.5</v>
      </c>
      <c r="E15" s="44">
        <v>5.6</v>
      </c>
      <c r="F15" s="44">
        <v>6.3</v>
      </c>
      <c r="G15" s="44">
        <v>8.1999999999999993</v>
      </c>
      <c r="H15" s="44">
        <v>6.7</v>
      </c>
      <c r="I15" s="44">
        <v>5.3</v>
      </c>
      <c r="J15" s="44">
        <v>3.9</v>
      </c>
      <c r="K15" s="44">
        <v>4.9000000000000004</v>
      </c>
    </row>
    <row r="16" spans="2:11">
      <c r="B16" s="42" t="s">
        <v>155</v>
      </c>
      <c r="C16" s="44" t="s">
        <v>40</v>
      </c>
      <c r="D16" s="44">
        <v>686.4</v>
      </c>
      <c r="E16" s="44">
        <v>638.79999999999995</v>
      </c>
      <c r="F16" s="44">
        <v>642.1</v>
      </c>
      <c r="G16" s="44">
        <v>633.9</v>
      </c>
      <c r="H16" s="44">
        <v>647.5</v>
      </c>
      <c r="I16" s="44">
        <v>641.29999999999995</v>
      </c>
      <c r="J16" s="44">
        <v>672</v>
      </c>
      <c r="K16" s="44">
        <v>727</v>
      </c>
    </row>
    <row r="17" spans="2:11">
      <c r="B17" s="42"/>
      <c r="C17" s="44" t="s">
        <v>41</v>
      </c>
      <c r="D17" s="44">
        <v>47.3</v>
      </c>
      <c r="E17" s="44">
        <v>47.6</v>
      </c>
      <c r="F17" s="44">
        <v>45.6</v>
      </c>
      <c r="G17" s="44">
        <v>48.1</v>
      </c>
      <c r="H17" s="44">
        <v>46.2</v>
      </c>
      <c r="I17" s="44">
        <v>47.3</v>
      </c>
      <c r="J17" s="44">
        <v>45.1</v>
      </c>
      <c r="K17" s="44">
        <v>49</v>
      </c>
    </row>
    <row r="18" spans="2:11">
      <c r="B18" s="42"/>
      <c r="C18" s="44" t="s">
        <v>42</v>
      </c>
      <c r="D18" s="44">
        <v>0.7</v>
      </c>
      <c r="E18" s="44">
        <v>0.4</v>
      </c>
      <c r="F18" s="44">
        <v>0.6</v>
      </c>
      <c r="G18" s="44">
        <v>1.1000000000000001</v>
      </c>
      <c r="H18" s="44">
        <v>1</v>
      </c>
      <c r="I18" s="44">
        <v>0.5</v>
      </c>
      <c r="J18" s="44">
        <v>1.2</v>
      </c>
      <c r="K18" s="44">
        <v>0.8</v>
      </c>
    </row>
    <row r="19" spans="2:11" ht="25.5">
      <c r="B19" s="42"/>
      <c r="C19" s="45" t="s">
        <v>154</v>
      </c>
      <c r="D19" s="44">
        <v>4.5999999999999996</v>
      </c>
      <c r="E19" s="44">
        <v>4.3</v>
      </c>
      <c r="F19" s="44">
        <v>6.4</v>
      </c>
      <c r="G19" s="44">
        <v>7.6</v>
      </c>
      <c r="H19" s="44">
        <v>6.2</v>
      </c>
      <c r="I19" s="44">
        <v>6.1</v>
      </c>
      <c r="J19" s="44">
        <v>5.3</v>
      </c>
      <c r="K19" s="44">
        <v>5.3</v>
      </c>
    </row>
    <row r="20" spans="2:11" ht="38.25">
      <c r="B20" s="42"/>
      <c r="C20" s="45" t="s">
        <v>153</v>
      </c>
      <c r="D20" s="44">
        <v>18.600000000000001</v>
      </c>
      <c r="E20" s="44">
        <v>32.200000000000003</v>
      </c>
      <c r="F20" s="44">
        <v>30</v>
      </c>
      <c r="G20" s="44">
        <v>33.200000000000003</v>
      </c>
      <c r="H20" s="44">
        <v>32.200000000000003</v>
      </c>
      <c r="I20" s="44">
        <v>27.7</v>
      </c>
      <c r="J20" s="44">
        <v>18.2</v>
      </c>
      <c r="K20" s="44">
        <v>21.3</v>
      </c>
    </row>
    <row r="21" spans="2:11"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2:11">
      <c r="B22" s="40" t="s">
        <v>156</v>
      </c>
      <c r="C22" s="40"/>
      <c r="D22" s="40"/>
      <c r="E22" s="40"/>
      <c r="F22" s="40"/>
      <c r="G22" s="40"/>
      <c r="H22" s="40"/>
      <c r="I22" s="40"/>
      <c r="J22" s="40"/>
      <c r="K22" s="40"/>
    </row>
    <row r="23" spans="2:11">
      <c r="B23" s="40" t="s">
        <v>217</v>
      </c>
      <c r="C23" s="40"/>
      <c r="D23" s="40"/>
      <c r="E23" s="40"/>
      <c r="F23" s="40"/>
      <c r="G23" s="40"/>
      <c r="H23" s="40"/>
      <c r="I23" s="40"/>
      <c r="J23" s="40"/>
      <c r="K23" s="40"/>
    </row>
    <row r="24" spans="2:11">
      <c r="B24" s="1" t="s">
        <v>237</v>
      </c>
      <c r="C24" s="40"/>
      <c r="D24" s="40"/>
      <c r="E24" s="40"/>
      <c r="F24" s="40"/>
      <c r="G24" s="40"/>
      <c r="H24" s="40"/>
      <c r="I24" s="40"/>
      <c r="J24" s="40"/>
      <c r="K24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Graphique Web</vt:lpstr>
      <vt:lpstr>Tableau 1 </vt:lpstr>
      <vt:lpstr>Tableau 2</vt:lpstr>
      <vt:lpstr>Tableau encadré 2</vt:lpstr>
      <vt:lpstr>Graphique 1</vt:lpstr>
      <vt:lpstr>Graphique 2</vt:lpstr>
      <vt:lpstr>Graphique 3</vt:lpstr>
      <vt:lpstr>Tableau complémentaire A</vt:lpstr>
      <vt:lpstr>Tableau complémentaire B</vt:lpstr>
      <vt:lpstr>Tableau complémentaire C</vt:lpstr>
      <vt:lpstr>Tableau complémentaire D</vt:lpstr>
      <vt:lpstr>Tableau complémentaire E</vt:lpstr>
      <vt:lpstr>Tableau complémentaire F</vt:lpstr>
      <vt:lpstr>Tableau complémentaire G</vt:lpstr>
      <vt:lpstr>Tableau complémentaire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Coudin</dc:creator>
  <cp:lastModifiedBy>CASTAING, Elisabeth (DREES/DIRECTION/BPC)</cp:lastModifiedBy>
  <cp:revision>2</cp:revision>
  <dcterms:created xsi:type="dcterms:W3CDTF">2015-06-05T18:19:34Z</dcterms:created>
  <dcterms:modified xsi:type="dcterms:W3CDTF">2024-10-07T07:43:01Z</dcterms:modified>
</cp:coreProperties>
</file>